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0" windowHeight="8190" activeTab="5"/>
  </bookViews>
  <sheets>
    <sheet name="実績かがみ" sheetId="2" r:id="rId1"/>
    <sheet name="様式１" sheetId="3" r:id="rId2"/>
    <sheet name="様式２" sheetId="4" r:id="rId3"/>
    <sheet name="様式３" sheetId="5" r:id="rId4"/>
    <sheet name="個人支払調書" sheetId="7" r:id="rId5"/>
    <sheet name="活動日誌" sheetId="1" r:id="rId6"/>
  </sheets>
  <definedNames>
    <definedName name="__xlnm.Print_Area" localSheetId="4">個人支払調書!$A$1:$U$29</definedName>
    <definedName name="__xlnm.Print_Area" localSheetId="0">実績かがみ!$A$2:$S$44</definedName>
    <definedName name="__xlnm.Print_Area" localSheetId="1">様式１!$A$1:$I$56</definedName>
    <definedName name="__xlnm.Print_Area" localSheetId="2">様式２!$A$1:$AO$37</definedName>
    <definedName name="__xlnm.Print_Area" localSheetId="3">様式３!$A$1:$S$32</definedName>
    <definedName name="__xlnm.Print_Titles" localSheetId="4">個人支払調書!$1:$7</definedName>
    <definedName name="__xlnm.Print_Titles" localSheetId="2">様式２!$A:$C</definedName>
    <definedName name="_xlnm.Print_Area" localSheetId="4">個人支払調書!$A$1:$U$29</definedName>
    <definedName name="_xlnm.Print_Area" localSheetId="0">実績かがみ!$A$2:$S$43</definedName>
    <definedName name="_xlnm.Print_Area" localSheetId="1">様式１!$A$1:$I$56</definedName>
    <definedName name="_xlnm.Print_Area" localSheetId="2">様式２!$A$1:$AO$37</definedName>
    <definedName name="_xlnm.Print_Area" localSheetId="3">様式３!$A$1:$S$32</definedName>
    <definedName name="_xlnm.Print_Titles" localSheetId="4">個人支払調書!$1:$7</definedName>
    <definedName name="_xlnm.Print_Titles" localSheetId="2">様式２!$A:$C</definedName>
    <definedName name="請求書用データ">#N/A</definedName>
    <definedName name="請求書用データ2">#N/A</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徳山</author>
    <author>nakayama</author>
  </authors>
  <commentList>
    <comment ref="C14" authorId="0">
      <text>
        <r>
          <rPr>
            <sz val="14"/>
            <color indexed="81"/>
            <rFont val="HGS明朝E"/>
          </rPr>
          <t>枠内をクリック</t>
        </r>
      </text>
    </comment>
    <comment ref="M15" authorId="1">
      <text>
        <r>
          <rPr>
            <b/>
            <sz val="9"/>
            <color indexed="81"/>
            <rFont val="ＭＳ Ｐゴシック"/>
          </rPr>
          <t>作業のコメントを記入。</t>
        </r>
      </text>
    </comment>
    <comment ref="M31" authorId="1">
      <text>
        <r>
          <rPr>
            <b/>
            <sz val="9"/>
            <color indexed="81"/>
            <rFont val="ＭＳ Ｐゴシック"/>
          </rPr>
          <t>作業のコメントを記入。</t>
        </r>
      </text>
    </comment>
  </commentList>
</comments>
</file>

<file path=xl/sharedStrings.xml><?xml version="1.0" encoding="utf-8"?>
<sst xmlns="http://schemas.openxmlformats.org/spreadsheetml/2006/main" xmlns:r="http://schemas.openxmlformats.org/officeDocument/2006/relationships" count="308" uniqueCount="308">
  <si>
    <t>様式第５号（第９条関係）</t>
  </si>
  <si>
    <t>年度中山間地域等直接支払交付金活動及び支出等内訳表</t>
  </si>
  <si>
    <t>日</t>
  </si>
  <si>
    <t xml:space="preserve"> </t>
  </si>
  <si>
    <t>真庭市長</t>
  </si>
  <si>
    <t>① 農地の維持、管理経費</t>
  </si>
  <si>
    <t>中　山　間　地　域　等　直　接　支　払　制　度　補　助　金　支　払　調　書　</t>
  </si>
  <si>
    <t>ホ</t>
  </si>
  <si>
    <t>実　　施　　日　・　作　　業　　内　　容（時間）</t>
  </si>
  <si>
    <t>　様</t>
  </si>
  <si>
    <t>中山間地域等直接支払交付金実績報告書</t>
  </si>
  <si>
    <t>集落協定代表</t>
  </si>
  <si>
    <t>令和</t>
  </si>
  <si>
    <t>⑤ 加工施設、機械導入費</t>
  </si>
  <si>
    <t>氏　名</t>
  </si>
  <si>
    <t>集落協定番号</t>
  </si>
  <si>
    <t>◎　 中 山 間 地 域 等 直 接 支 払 制 度 補 助 金 加 算 額</t>
  </si>
  <si>
    <t>←該当の活動内容に✔</t>
    <rPh sb="1" eb="3">
      <t>がいとう</t>
    </rPh>
    <rPh sb="4" eb="6">
      <t>かつどう</t>
    </rPh>
    <rPh sb="6" eb="8">
      <t>ないよう</t>
    </rPh>
    <phoneticPr fontId="52" type="Hiragana"/>
  </si>
  <si>
    <t>② 簡易な基盤整備</t>
  </si>
  <si>
    <t>⑦ 新規就農者研修会費</t>
  </si>
  <si>
    <t>④農産加工品試作費</t>
  </si>
  <si>
    <t>　</t>
  </si>
  <si>
    <t>中和　八郎</t>
  </si>
  <si>
    <t>円（Ｅ）</t>
  </si>
  <si>
    <t>◎　 中 山 間 地 域 等 直 接 支 払 制 度 補 助 金  額</t>
  </si>
  <si>
    <t>年</t>
  </si>
  <si>
    <t>③　鳥獣害対策及び水路・農道
  等の維持・管理等集落の共同
  取組みに要する経費</t>
  </si>
  <si>
    <t>月</t>
  </si>
  <si>
    <t>付け真農振第</t>
  </si>
  <si>
    <t>号で補助金の交付決定の通知を受けた真庭</t>
  </si>
  <si>
    <t>⑤　加算措置での目標達成のた
　めに要する活動経費</t>
  </si>
  <si>
    <t>④集落協定による維持管理経費</t>
  </si>
  <si>
    <t>①　集落の各担当者の活動に
　　 対する経費</t>
  </si>
  <si>
    <t>市中山間地域等直接支払制度補助金に係る事業が下記のとおり完了したので、真庭市中山間</t>
  </si>
  <si>
    <t>活動記録</t>
  </si>
  <si>
    <t>③ 有機農産物栽培推進経費</t>
  </si>
  <si>
    <t>円</t>
  </si>
  <si>
    <t>記</t>
  </si>
  <si>
    <t>協定者</t>
  </si>
  <si>
    <t>真庭２０</t>
  </si>
  <si>
    <t>湯原　七郎</t>
  </si>
  <si>
    <t>②簡易な基盤整備</t>
  </si>
  <si>
    <t>様式　２　ー</t>
  </si>
  <si>
    <r>
      <t>蒜</t>
    </r>
    <r>
      <rPr>
        <sz val="14"/>
        <color indexed="8"/>
        <rFont val="DejaVu Sans"/>
      </rPr>
      <t>山上福田</t>
    </r>
    <r>
      <rPr>
        <sz val="14"/>
        <color indexed="8"/>
        <rFont val="ＭＳ Ｐゴシック"/>
      </rPr>
      <t>425</t>
    </r>
  </si>
  <si>
    <t>1,440円</t>
    <rPh sb="5" eb="6">
      <t>エン</t>
    </rPh>
    <phoneticPr fontId="2"/>
  </si>
  <si>
    <r>
      <t>地</t>
    </r>
    <r>
      <rPr>
        <sz val="12"/>
        <color auto="1"/>
        <rFont val="ＭＳ Ｐ明朝"/>
      </rPr>
      <t>域等直接支払制度補助金交付規程第9条第1項の規定により、関係書類を添えて報告します。</t>
    </r>
  </si>
  <si>
    <t>円（Ａ）</t>
  </si>
  <si>
    <t>役員会</t>
    <rPh sb="0" eb="3">
      <t>ヤクインカイ</t>
    </rPh>
    <phoneticPr fontId="2"/>
  </si>
  <si>
    <t>その他市長が必要と認める書類</t>
  </si>
  <si>
    <t>●●</t>
  </si>
  <si>
    <t>参考様式　１</t>
  </si>
  <si>
    <r>
      <rPr>
        <sz val="12"/>
        <color auto="1"/>
        <rFont val="DejaVu Sans"/>
      </rPr>
      <t xml:space="preserve">□加算額
</t>
    </r>
    <r>
      <rPr>
        <sz val="9"/>
        <color auto="1"/>
        <rFont val="DejaVu Sans"/>
      </rPr>
      <t>※加算金 個人配分不可</t>
    </r>
  </si>
  <si>
    <t>集落</t>
  </si>
  <si>
    <t>補助金額合計</t>
  </si>
  <si>
    <t>⑪ 自然観察会、体験農園等開催費</t>
  </si>
  <si>
    <t>金　額</t>
  </si>
  <si>
    <t>←活動場所を記入（できるだけ分かりやすく）</t>
    <rPh sb="1" eb="3">
      <t>かつどう</t>
    </rPh>
    <rPh sb="3" eb="5">
      <t>ばしょ</t>
    </rPh>
    <rPh sb="6" eb="8">
      <t>きにゅう</t>
    </rPh>
    <rPh sb="14" eb="15">
      <t>わ</t>
    </rPh>
    <phoneticPr fontId="52" type="Hiragana"/>
  </si>
  <si>
    <r>
      <rPr>
        <b/>
        <sz val="11"/>
        <color auto="1"/>
        <rFont val="DejaVu Sans"/>
      </rPr>
      <t>円</t>
    </r>
    <r>
      <rPr>
        <b/>
        <sz val="11"/>
        <color auto="1"/>
        <rFont val="ＭＳ Ｐゴシック"/>
      </rPr>
      <t>(1+2)</t>
    </r>
  </si>
  <si>
    <t>（１）</t>
  </si>
  <si>
    <t>円（Ｄ）</t>
  </si>
  <si>
    <t>円（１）</t>
  </si>
  <si>
    <t>日　付</t>
  </si>
  <si>
    <t>円（２）</t>
  </si>
  <si>
    <t>⑩ 市民農園運営等経費</t>
  </si>
  <si>
    <t>② 総会、役員会経費</t>
  </si>
  <si>
    <t>◎農用地面積割個人配分金額</t>
  </si>
  <si>
    <t>Ａ．　共同取組活動等支払調書</t>
  </si>
  <si>
    <t>項           目</t>
  </si>
  <si>
    <t>写真貼付</t>
    <rPh sb="0" eb="2">
      <t>シャシン</t>
    </rPh>
    <rPh sb="2" eb="4">
      <t>チョウフ</t>
    </rPh>
    <phoneticPr fontId="2"/>
  </si>
  <si>
    <t>内         容</t>
  </si>
  <si>
    <t>円（Ｃ）</t>
  </si>
  <si>
    <t>小　　　　　　　　計</t>
  </si>
  <si>
    <t>No,２</t>
  </si>
  <si>
    <t>① 役員報酬</t>
  </si>
  <si>
    <t>落合　四郎</t>
  </si>
  <si>
    <t>ラ</t>
  </si>
  <si>
    <t>⑥　交付金の積立・繰越</t>
  </si>
  <si>
    <t>②  農業生産活動等の体制整備
   に向けた活動等の集落マスタ
   ープランの将来像を実現する
   ための活動に対する経費</t>
  </si>
  <si>
    <t>① 鳥獣害防護柵設置等費用</t>
  </si>
  <si>
    <t>① 共同利用機械・施設購入</t>
  </si>
  <si>
    <t>② 新規作物導入推進経費</t>
  </si>
  <si>
    <t>④ 農産加工品試作費</t>
  </si>
  <si>
    <t>⑥ 直売施設整備費</t>
  </si>
  <si>
    <t>⑧ 認定農業者育成費</t>
  </si>
  <si>
    <t>⑨ 基幹的作業委託推進経費</t>
  </si>
  <si>
    <t>ウ</t>
  </si>
  <si>
    <t>Ｂ．　農用地面積割個人配分</t>
  </si>
  <si>
    <t>円（Ｂ）</t>
  </si>
  <si>
    <t>② 農道・水路補修・改良費</t>
  </si>
  <si>
    <t>④　集落協定による農用地の維
  持管理活動をする者に対する
  経費</t>
  </si>
  <si>
    <t>ヨ</t>
  </si>
  <si>
    <t>① 共同利用機械購入のため</t>
  </si>
  <si>
    <t>② 鳥獣害防止対策のため</t>
  </si>
  <si>
    <t>個人配分金　振込</t>
    <rPh sb="0" eb="2">
      <t>コジン</t>
    </rPh>
    <rPh sb="2" eb="4">
      <t>ハイブン</t>
    </rPh>
    <rPh sb="4" eb="5">
      <t>キン</t>
    </rPh>
    <rPh sb="6" eb="8">
      <t>フリコミ</t>
    </rPh>
    <phoneticPr fontId="2"/>
  </si>
  <si>
    <t>お茶代　150円×7本</t>
    <rPh sb="1" eb="3">
      <t>チャダイ</t>
    </rPh>
    <rPh sb="7" eb="8">
      <t>エン</t>
    </rPh>
    <rPh sb="10" eb="11">
      <t>ホン</t>
    </rPh>
    <phoneticPr fontId="2"/>
  </si>
  <si>
    <t>③ ほ場整備実施のため</t>
  </si>
  <si>
    <t>④ イベント開催のため</t>
  </si>
  <si>
    <t>検収は活動日誌に作成済</t>
    <rPh sb="0" eb="2">
      <t>ケンシュウ</t>
    </rPh>
    <rPh sb="3" eb="5">
      <t>カツドウ</t>
    </rPh>
    <rPh sb="5" eb="7">
      <t>ニッシ</t>
    </rPh>
    <rPh sb="8" eb="10">
      <t>サクセイ</t>
    </rPh>
    <rPh sb="10" eb="11">
      <t>ズ</t>
    </rPh>
    <phoneticPr fontId="2"/>
  </si>
  <si>
    <t>⑤ 農地法面保護工事のため</t>
  </si>
  <si>
    <t>備　考</t>
  </si>
  <si>
    <t>⑥ 加工機械等整備のため</t>
  </si>
  <si>
    <t>ロ</t>
  </si>
  <si>
    <t>円（Ｆ）</t>
  </si>
  <si>
    <t>ル</t>
  </si>
  <si>
    <t>円（Ｇ）</t>
  </si>
  <si>
    <r>
      <rPr>
        <sz val="12"/>
        <color auto="1"/>
        <rFont val="DejaVu Sans"/>
      </rPr>
      <t xml:space="preserve">共同取組活動費等合計　     </t>
    </r>
    <r>
      <rPr>
        <sz val="12"/>
        <color auto="1"/>
        <rFont val="ＭＳ Ｐゴシック"/>
      </rPr>
      <t xml:space="preserve">( </t>
    </r>
    <r>
      <rPr>
        <sz val="12"/>
        <color auto="1"/>
        <rFont val="DejaVu Sans"/>
      </rPr>
      <t xml:space="preserve">Ａ </t>
    </r>
    <r>
      <rPr>
        <sz val="12"/>
        <color auto="1"/>
        <rFont val="ＭＳ Ｐゴシック"/>
      </rPr>
      <t xml:space="preserve">+ </t>
    </r>
    <r>
      <rPr>
        <sz val="12"/>
        <color auto="1"/>
        <rFont val="DejaVu Sans"/>
      </rPr>
      <t xml:space="preserve">Ｂ </t>
    </r>
    <r>
      <rPr>
        <sz val="12"/>
        <color auto="1"/>
        <rFont val="ＭＳ Ｐゴシック"/>
      </rPr>
      <t xml:space="preserve">+ </t>
    </r>
    <r>
      <rPr>
        <sz val="12"/>
        <color auto="1"/>
        <rFont val="DejaVu Sans"/>
      </rPr>
      <t xml:space="preserve">Ｃ </t>
    </r>
    <r>
      <rPr>
        <sz val="12"/>
        <color auto="1"/>
        <rFont val="ＭＳ Ｐゴシック"/>
      </rPr>
      <t xml:space="preserve">+ D </t>
    </r>
    <r>
      <rPr>
        <sz val="12"/>
        <color auto="1"/>
        <rFont val="DejaVu Sans"/>
      </rPr>
      <t>＋ Ｅ ＋ Ｆ＋Ｇ ）</t>
    </r>
  </si>
  <si>
    <t>←かかった費用を記入</t>
    <rPh sb="5" eb="7">
      <t>ひよう</t>
    </rPh>
    <rPh sb="8" eb="10">
      <t>きにゅう</t>
    </rPh>
    <phoneticPr fontId="52" type="Hiragana"/>
  </si>
  <si>
    <t>円（Ｉ）</t>
  </si>
  <si>
    <t>№　１</t>
  </si>
  <si>
    <t>体制整備の実施の有無</t>
  </si>
  <si>
    <t>中山間地域等直接払交付金合計からの差引差額</t>
  </si>
  <si>
    <t xml:space="preserve">円 </t>
  </si>
  <si>
    <r>
      <rPr>
        <sz val="12"/>
        <color auto="1"/>
        <rFont val="DejaVu Sans"/>
      </rPr>
      <t>有　・　無　</t>
    </r>
    <r>
      <rPr>
        <sz val="9"/>
        <color auto="1"/>
        <rFont val="DejaVu Sans"/>
      </rPr>
      <t>（次年度以降）</t>
    </r>
  </si>
  <si>
    <r>
      <rPr>
        <sz val="12"/>
        <color auto="1"/>
        <rFont val="ＭＳ Ｐゴシック"/>
      </rPr>
      <t xml:space="preserve">{ </t>
    </r>
    <r>
      <rPr>
        <sz val="12"/>
        <color auto="1"/>
        <rFont val="DejaVu Sans"/>
      </rPr>
      <t>（（１）＋（２）） －（ Ｈ ）－（ Ｉ ）</t>
    </r>
    <r>
      <rPr>
        <sz val="12"/>
        <color auto="1"/>
        <rFont val="ＭＳ Ｐゴシック"/>
      </rPr>
      <t>}</t>
    </r>
  </si>
  <si>
    <t>（円）</t>
  </si>
  <si>
    <t>参考</t>
  </si>
  <si>
    <t>個人配分金額</t>
  </si>
  <si>
    <t>№　２</t>
  </si>
  <si>
    <t>③その他</t>
  </si>
  <si>
    <t>勝山　五郎</t>
  </si>
  <si>
    <t>番　号</t>
  </si>
  <si>
    <t>支　　　　払　　　　先</t>
  </si>
  <si>
    <t>番号</t>
  </si>
  <si>
    <t>交付対象</t>
  </si>
  <si>
    <t>　　月　　日</t>
  </si>
  <si>
    <t>交付金額</t>
  </si>
  <si>
    <t>加算額</t>
  </si>
  <si>
    <t>チ</t>
  </si>
  <si>
    <t>　①集落協定運営のための管理経費</t>
  </si>
  <si>
    <t>　②農業生産活動の体制整備向けた活動・マスタープランの実現</t>
  </si>
  <si>
    <t>8</t>
  </si>
  <si>
    <r>
      <t>勝</t>
    </r>
    <r>
      <rPr>
        <sz val="14"/>
        <color indexed="8"/>
        <rFont val="DejaVu Sans"/>
      </rPr>
      <t>山</t>
    </r>
    <r>
      <rPr>
        <sz val="14"/>
        <color indexed="8"/>
        <rFont val="ＭＳ Ｐゴシック"/>
      </rPr>
      <t>53-1</t>
    </r>
  </si>
  <si>
    <t>　③鳥獣害対策水路農道管理経費</t>
  </si>
  <si>
    <t>⑤加算目標達成経緯費</t>
  </si>
  <si>
    <t>共同取組活動費</t>
  </si>
  <si>
    <t>農用地面積割</t>
  </si>
  <si>
    <t>個人交付額計</t>
  </si>
  <si>
    <t>ヤ</t>
  </si>
  <si>
    <t>　　⑥　交付金の積立・繰越</t>
  </si>
  <si>
    <t>⑦その他</t>
  </si>
  <si>
    <t>←参加者の数、名前を記入</t>
    <rPh sb="1" eb="4">
      <t>さんかしゃ</t>
    </rPh>
    <rPh sb="5" eb="6">
      <t>かず</t>
    </rPh>
    <rPh sb="7" eb="9">
      <t>なまえ</t>
    </rPh>
    <rPh sb="10" eb="12">
      <t>きにゅう</t>
    </rPh>
    <phoneticPr fontId="52" type="Hiragana"/>
  </si>
  <si>
    <t>①農地の維持管理経費</t>
  </si>
  <si>
    <t>面　　　積</t>
  </si>
  <si>
    <t>ドローン操縦講習　助成</t>
    <rPh sb="4" eb="6">
      <t>ソウジュウ</t>
    </rPh>
    <rPh sb="6" eb="8">
      <t>コウシュウ</t>
    </rPh>
    <rPh sb="9" eb="11">
      <t>ジョセイ</t>
    </rPh>
    <phoneticPr fontId="2"/>
  </si>
  <si>
    <t>①役員報酬</t>
  </si>
  <si>
    <t>総会お茶代</t>
    <rPh sb="0" eb="2">
      <t>ソウカイ</t>
    </rPh>
    <rPh sb="3" eb="5">
      <t>チャダイ</t>
    </rPh>
    <phoneticPr fontId="2"/>
  </si>
  <si>
    <t>②総会・役員会経費</t>
  </si>
  <si>
    <t>③その他振込手数料</t>
  </si>
  <si>
    <t>①共同利用機械・施設購入</t>
  </si>
  <si>
    <t>真庭　太郎</t>
  </si>
  <si>
    <t>②新規作物導入推進費</t>
  </si>
  <si>
    <t>③有機農産物栽培推進等</t>
  </si>
  <si>
    <t>⑤加工施設、機械購入費</t>
  </si>
  <si>
    <t>⑥直売施設整備費</t>
  </si>
  <si>
    <t>⑦新規就農者研修会費</t>
  </si>
  <si>
    <t>⑧認定農業者育成費</t>
  </si>
  <si>
    <t>⑨基幹的作業委託推進経費</t>
  </si>
  <si>
    <t>⑩市民農園運営経費</t>
  </si>
  <si>
    <t>⑪自然観察会、体験農園等開催費</t>
  </si>
  <si>
    <t>⑫その他</t>
  </si>
  <si>
    <t>①鳥獣害防護柵設置等</t>
  </si>
  <si>
    <t>役員報酬</t>
  </si>
  <si>
    <t>支　出　額（円）</t>
  </si>
  <si>
    <t>②農道水路補修、改良費</t>
  </si>
  <si>
    <t>①加算措置目標達成経費</t>
  </si>
  <si>
    <t>非農業者</t>
  </si>
  <si>
    <t>②その他</t>
  </si>
  <si>
    <t>個人支払合計</t>
  </si>
  <si>
    <t>①共同利用機械購入</t>
  </si>
  <si>
    <t>（㎡）</t>
  </si>
  <si>
    <t>②鳥獣害防止対策</t>
  </si>
  <si>
    <t>写真内容</t>
    <rPh sb="0" eb="2">
      <t>シャシン</t>
    </rPh>
    <rPh sb="2" eb="4">
      <t>ナイヨウ</t>
    </rPh>
    <phoneticPr fontId="2"/>
  </si>
  <si>
    <t>③ほ場整備実施のため</t>
  </si>
  <si>
    <t>④イベント開催のため</t>
  </si>
  <si>
    <t>⑤農地法面保護工事</t>
  </si>
  <si>
    <t>⑥加工機械等整備</t>
  </si>
  <si>
    <t>⑥その他</t>
  </si>
  <si>
    <t>No,1</t>
  </si>
  <si>
    <t>住　　　所</t>
  </si>
  <si>
    <t>氏　　　　名</t>
  </si>
  <si>
    <t>（２）</t>
  </si>
  <si>
    <t>氏　名</t>
    <rPh sb="0" eb="1">
      <t>シ</t>
    </rPh>
    <rPh sb="2" eb="3">
      <t>メイ</t>
    </rPh>
    <phoneticPr fontId="2"/>
  </si>
  <si>
    <t>イ</t>
  </si>
  <si>
    <t>ハ</t>
  </si>
  <si>
    <t>○　　活動内容等報告書</t>
  </si>
  <si>
    <t>ニ</t>
  </si>
  <si>
    <t>ヘ</t>
  </si>
  <si>
    <t>ト</t>
  </si>
  <si>
    <t>リ</t>
  </si>
  <si>
    <t>ヌ</t>
  </si>
  <si>
    <t>ヲ</t>
  </si>
  <si>
    <t>日時</t>
    <rPh sb="0" eb="2">
      <t>ニチジ</t>
    </rPh>
    <phoneticPr fontId="2"/>
  </si>
  <si>
    <t>ワ</t>
  </si>
  <si>
    <t>カ</t>
  </si>
  <si>
    <r>
      <t>久</t>
    </r>
    <r>
      <rPr>
        <sz val="14"/>
        <color indexed="8"/>
        <rFont val="DejaVu Sans"/>
      </rPr>
      <t>世</t>
    </r>
    <r>
      <rPr>
        <sz val="14"/>
        <color indexed="8"/>
        <rFont val="ＭＳ Ｐゴシック"/>
      </rPr>
      <t>2927-2</t>
    </r>
  </si>
  <si>
    <t>資　　材　　代　　等　　費　　用　　　　　　</t>
  </si>
  <si>
    <t>タ</t>
  </si>
  <si>
    <t>レ</t>
  </si>
  <si>
    <t>ソ</t>
  </si>
  <si>
    <t>交　付　金　額　差　引　残　高</t>
  </si>
  <si>
    <t>ツ</t>
  </si>
  <si>
    <t>ネ</t>
  </si>
  <si>
    <t>ナ</t>
  </si>
  <si>
    <t>ム</t>
  </si>
  <si>
    <t>ドローン購入</t>
  </si>
  <si>
    <t>Ｂ＝（イ～ム）</t>
  </si>
  <si>
    <t>ノ</t>
  </si>
  <si>
    <t>オ</t>
  </si>
  <si>
    <t>ク</t>
  </si>
  <si>
    <t>蒜山　二郎</t>
  </si>
  <si>
    <r>
      <t>☑</t>
    </r>
    <r>
      <rPr>
        <sz val="14"/>
        <color auto="1"/>
        <rFont val="ＭＳ Ｐゴシック"/>
      </rPr>
      <t>午前
□午後</t>
    </r>
    <rPh sb="1" eb="3">
      <t>ゴゼン</t>
    </rPh>
    <rPh sb="5" eb="7">
      <t>ゴゴ</t>
    </rPh>
    <phoneticPr fontId="2"/>
  </si>
  <si>
    <t>北房　三郎</t>
  </si>
  <si>
    <t>刈払い機購入（3台）</t>
    <rPh sb="0" eb="1">
      <t>カリ</t>
    </rPh>
    <rPh sb="1" eb="2">
      <t>ハラ</t>
    </rPh>
    <rPh sb="3" eb="4">
      <t>キ</t>
    </rPh>
    <rPh sb="4" eb="6">
      <t>コウニュウ</t>
    </rPh>
    <rPh sb="8" eb="9">
      <t>ダイ</t>
    </rPh>
    <phoneticPr fontId="2"/>
  </si>
  <si>
    <t>美甘六郎</t>
  </si>
  <si>
    <t>活動状況写真</t>
    <rPh sb="0" eb="2">
      <t>カツドウ</t>
    </rPh>
    <rPh sb="2" eb="4">
      <t>ジョウキョウ</t>
    </rPh>
    <rPh sb="4" eb="6">
      <t>シャシン</t>
    </rPh>
    <phoneticPr fontId="2"/>
  </si>
  <si>
    <t>←活動内容を簡単に記入</t>
    <rPh sb="1" eb="3">
      <t>かつどう</t>
    </rPh>
    <rPh sb="3" eb="5">
      <t>ないよう</t>
    </rPh>
    <rPh sb="6" eb="8">
      <t>かんたん</t>
    </rPh>
    <rPh sb="9" eb="11">
      <t>きにゅう</t>
    </rPh>
    <phoneticPr fontId="52" type="Hiragana"/>
  </si>
  <si>
    <t>川上　九郎</t>
  </si>
  <si>
    <t>名</t>
  </si>
  <si>
    <t>㎡</t>
  </si>
  <si>
    <r>
      <t>令和7年　　月</t>
    </r>
    <r>
      <rPr>
        <sz val="12"/>
        <color auto="1"/>
        <rFont val="ＭＳ Ｐ明朝"/>
      </rPr>
      <t xml:space="preserve">     日</t>
    </r>
  </si>
  <si>
    <t>項目等</t>
  </si>
  <si>
    <r>
      <t>蒜</t>
    </r>
    <r>
      <rPr>
        <sz val="14"/>
        <color indexed="8"/>
        <rFont val="DejaVu Sans"/>
      </rPr>
      <t>山下和</t>
    </r>
    <r>
      <rPr>
        <sz val="14"/>
        <color indexed="8"/>
        <rFont val="ＭＳ Ｐゴシック"/>
      </rPr>
      <t>1802</t>
    </r>
  </si>
  <si>
    <t>お茶代</t>
  </si>
  <si>
    <r>
      <t>中</t>
    </r>
    <r>
      <rPr>
        <sz val="14"/>
        <color auto="1"/>
        <rFont val="DejaVu Sans"/>
      </rPr>
      <t>　　山　　間　　地　　域　　等　　直　　接　　支　　払　　交　　付　　金　　個　　人　　別　　支　　払　　調　　書　　（参考様式２</t>
    </r>
    <r>
      <rPr>
        <sz val="14"/>
        <color auto="1"/>
        <rFont val="ＭＳ Ｐゴシック"/>
      </rPr>
      <t>-</t>
    </r>
    <r>
      <rPr>
        <sz val="14"/>
        <color auto="1"/>
        <rFont val="DejaVu Sans"/>
      </rPr>
      <t>２）</t>
    </r>
  </si>
  <si>
    <t>刈り払い機</t>
  </si>
  <si>
    <t>種子代</t>
  </si>
  <si>
    <t>作業賃金</t>
  </si>
  <si>
    <t>コンクリート</t>
  </si>
  <si>
    <t>●●地区○○農道</t>
    <rPh sb="2" eb="4">
      <t>チク</t>
    </rPh>
    <rPh sb="6" eb="8">
      <t>ノウドウ</t>
    </rPh>
    <phoneticPr fontId="2"/>
  </si>
  <si>
    <t>次年度災害繰越</t>
  </si>
  <si>
    <t>前年度繰越額</t>
  </si>
  <si>
    <t>（交付金振込前の金額）</t>
  </si>
  <si>
    <t>単位</t>
  </si>
  <si>
    <t>金額</t>
  </si>
  <si>
    <t>合　　　　　　　　　　　　　　　計</t>
  </si>
  <si>
    <t>様式３</t>
  </si>
  <si>
    <t>積立用通帳へ振り替え</t>
    <rPh sb="0" eb="2">
      <t>ツミタテ</t>
    </rPh>
    <rPh sb="2" eb="3">
      <t>ヨウ</t>
    </rPh>
    <rPh sb="3" eb="5">
      <t>ツウチョウ</t>
    </rPh>
    <rPh sb="6" eb="7">
      <t>フ</t>
    </rPh>
    <rPh sb="8" eb="9">
      <t>カ</t>
    </rPh>
    <phoneticPr fontId="2"/>
  </si>
  <si>
    <t>活  動  内  容</t>
  </si>
  <si>
    <t>備　　　　考</t>
  </si>
  <si>
    <t>１年間の活動全てについて、日付順に記入してください。支出が発生する場合は支出額も記入してください。</t>
  </si>
  <si>
    <t>　この１年間、どのようなことに取り組んできたのか記入してください</t>
  </si>
  <si>
    <t>人件費</t>
    <rPh sb="0" eb="3">
      <t>ジンケンヒ</t>
    </rPh>
    <phoneticPr fontId="2"/>
  </si>
  <si>
    <t>（内容）</t>
  </si>
  <si>
    <t>総　　　　計</t>
  </si>
  <si>
    <t>作業名</t>
  </si>
  <si>
    <t>※　領収書のコピーを添付。</t>
  </si>
  <si>
    <t>報酬・日当個人支払い調書</t>
  </si>
  <si>
    <t>賃金小計</t>
  </si>
  <si>
    <t>個人合計</t>
  </si>
  <si>
    <t>（様式）</t>
    <rPh sb="1" eb="3">
      <t>ヨウシキ</t>
    </rPh>
    <phoneticPr fontId="2"/>
  </si>
  <si>
    <t>確認印</t>
  </si>
  <si>
    <t>月　日</t>
  </si>
  <si>
    <t>計</t>
  </si>
  <si>
    <t>真庭市中山間地域等直接支払制度補助金の支出内訳書</t>
  </si>
  <si>
    <t>（参考様式1、2-1,-2、3、個人支払調書）</t>
    <rPh sb="1" eb="3">
      <t>サンコウ</t>
    </rPh>
    <rPh sb="3" eb="5">
      <t>ヨウシキ</t>
    </rPh>
    <rPh sb="16" eb="18">
      <t>コジン</t>
    </rPh>
    <rPh sb="18" eb="20">
      <t>シハライ</t>
    </rPh>
    <rPh sb="20" eb="22">
      <t>チョウショ</t>
    </rPh>
    <phoneticPr fontId="2"/>
  </si>
  <si>
    <t>真庭市中山間地域等直接支払制度補助金に係る事業の活動記録（活動日誌）</t>
    <rPh sb="29" eb="31">
      <t>カツドウ</t>
    </rPh>
    <rPh sb="31" eb="33">
      <t>ニッシ</t>
    </rPh>
    <phoneticPr fontId="2"/>
  </si>
  <si>
    <r>
      <rPr>
        <sz val="12"/>
        <color auto="1"/>
        <rFont val="ＭＳ Ｐゴシック"/>
      </rPr>
      <t>②</t>
    </r>
    <r>
      <rPr>
        <sz val="12"/>
        <color auto="1"/>
        <rFont val="DejaVu Sans"/>
      </rPr>
      <t xml:space="preserve"> </t>
    </r>
    <r>
      <rPr>
        <sz val="12"/>
        <color auto="1"/>
        <rFont val="ＭＳ Ｐゴシック"/>
      </rPr>
      <t>その他（</t>
    </r>
    <r>
      <rPr>
        <sz val="12"/>
        <color rgb="FFFF0000"/>
        <rFont val="ＭＳ Ｐゴシック"/>
      </rPr>
      <t>ドローン購入</t>
    </r>
    <r>
      <rPr>
        <sz val="12"/>
        <color auto="1"/>
        <rFont val="ＭＳ Ｐゴシック"/>
      </rPr>
      <t>）</t>
    </r>
    <rPh sb="10" eb="12">
      <t>コウニュウ</t>
    </rPh>
    <phoneticPr fontId="2"/>
  </si>
  <si>
    <r>
      <rPr>
        <sz val="11"/>
        <color auto="1"/>
        <rFont val="ＭＳ Ｐゴシック"/>
      </rPr>
      <t>①</t>
    </r>
    <r>
      <rPr>
        <sz val="11"/>
        <color auto="1"/>
        <rFont val="DejaVu Sans"/>
      </rPr>
      <t xml:space="preserve"> </t>
    </r>
    <r>
      <rPr>
        <sz val="11"/>
        <color auto="1"/>
        <rFont val="ＭＳ Ｐゴシック"/>
      </rPr>
      <t>目標達成のための活動経費（</t>
    </r>
    <r>
      <rPr>
        <sz val="11"/>
        <color rgb="FFFF0000"/>
        <rFont val="ＭＳ Ｐゴシック"/>
      </rPr>
      <t>操縦講習代助成</t>
    </r>
    <r>
      <rPr>
        <sz val="11"/>
        <color auto="1"/>
        <rFont val="ＭＳ Ｐゴシック"/>
      </rPr>
      <t>）</t>
    </r>
    <rPh sb="15" eb="17">
      <t>ソウジュウ</t>
    </rPh>
    <rPh sb="17" eb="19">
      <t>コウシュウ</t>
    </rPh>
    <rPh sb="19" eb="20">
      <t>ダイ</t>
    </rPh>
    <rPh sb="20" eb="22">
      <t>ジョセイ</t>
    </rPh>
    <phoneticPr fontId="2"/>
  </si>
  <si>
    <t>円（Ｈ）</t>
  </si>
  <si>
    <t>〇〇水路草刈り</t>
    <rPh sb="2" eb="4">
      <t>スイロ</t>
    </rPh>
    <rPh sb="4" eb="6">
      <t>クサカ</t>
    </rPh>
    <phoneticPr fontId="2"/>
  </si>
  <si>
    <t>日当5,000円×7人</t>
    <rPh sb="0" eb="2">
      <t>ニットウ</t>
    </rPh>
    <rPh sb="7" eb="8">
      <t>エン</t>
    </rPh>
    <rPh sb="10" eb="11">
      <t>ニン</t>
    </rPh>
    <phoneticPr fontId="2"/>
  </si>
  <si>
    <t>草刈り刃　3,000円×7枚</t>
    <rPh sb="0" eb="2">
      <t>クサカ</t>
    </rPh>
    <rPh sb="3" eb="4">
      <t>ハ</t>
    </rPh>
    <rPh sb="10" eb="11">
      <t>エン</t>
    </rPh>
    <rPh sb="13" eb="14">
      <t>マイ</t>
    </rPh>
    <phoneticPr fontId="2"/>
  </si>
  <si>
    <t>来年度以降の計画については・・・総会時に構成員で話し合った〇〇水路修繕、および、</t>
    <rPh sb="0" eb="3">
      <t>ライネンド</t>
    </rPh>
    <rPh sb="3" eb="5">
      <t>イコウ</t>
    </rPh>
    <rPh sb="6" eb="8">
      <t>ケイカク</t>
    </rPh>
    <rPh sb="16" eb="18">
      <t>ソウカイ</t>
    </rPh>
    <rPh sb="18" eb="19">
      <t>ジ</t>
    </rPh>
    <rPh sb="20" eb="23">
      <t>コウセイイン</t>
    </rPh>
    <rPh sb="24" eb="25">
      <t>ハナ</t>
    </rPh>
    <rPh sb="26" eb="27">
      <t>ア</t>
    </rPh>
    <rPh sb="31" eb="33">
      <t>スイロ</t>
    </rPh>
    <rPh sb="33" eb="35">
      <t>シュウゼン</t>
    </rPh>
    <phoneticPr fontId="2"/>
  </si>
  <si>
    <r>
      <t>落</t>
    </r>
    <r>
      <rPr>
        <sz val="14"/>
        <color indexed="8"/>
        <rFont val="DejaVu Sans"/>
      </rPr>
      <t>合垂水</t>
    </r>
    <r>
      <rPr>
        <sz val="14"/>
        <color indexed="8"/>
        <rFont val="ＭＳ Ｐゴシック"/>
      </rPr>
      <t>1901-5</t>
    </r>
  </si>
  <si>
    <t>□□が管理していた農地が、高齢により管理できなくなったため、構成員▲が管理を引き</t>
    <rPh sb="9" eb="11">
      <t>ノウチ</t>
    </rPh>
    <rPh sb="13" eb="15">
      <t>コウレイ</t>
    </rPh>
    <rPh sb="18" eb="20">
      <t>カンリ</t>
    </rPh>
    <rPh sb="30" eb="33">
      <t>コウセイイン</t>
    </rPh>
    <rPh sb="35" eb="37">
      <t>カンリ</t>
    </rPh>
    <rPh sb="38" eb="39">
      <t>ヒ</t>
    </rPh>
    <phoneticPr fontId="2"/>
  </si>
  <si>
    <t>受け残り3年間、営農を行うこととなった。</t>
  </si>
  <si>
    <t>景観作物種子　助成</t>
    <rPh sb="0" eb="2">
      <t>ケイカン</t>
    </rPh>
    <rPh sb="2" eb="4">
      <t>サクモツ</t>
    </rPh>
    <rPh sb="4" eb="6">
      <t>シュシ</t>
    </rPh>
    <rPh sb="7" eb="9">
      <t>ジョセイ</t>
    </rPh>
    <phoneticPr fontId="2"/>
  </si>
  <si>
    <t>水路改修</t>
    <rPh sb="0" eb="2">
      <t>スイロ</t>
    </rPh>
    <rPh sb="2" eb="4">
      <t>カイシュウ</t>
    </rPh>
    <phoneticPr fontId="2"/>
  </si>
  <si>
    <t>コンクリート代</t>
    <rPh sb="6" eb="7">
      <t>ダイ</t>
    </rPh>
    <phoneticPr fontId="2"/>
  </si>
  <si>
    <t>トラクター購入積立</t>
    <rPh sb="5" eb="7">
      <t>コウニュウ</t>
    </rPh>
    <rPh sb="7" eb="9">
      <t>ツミタテ</t>
    </rPh>
    <phoneticPr fontId="2"/>
  </si>
  <si>
    <t>150円×20本</t>
    <rPh sb="3" eb="4">
      <t>エン</t>
    </rPh>
    <rPh sb="7" eb="8">
      <t>ホン</t>
    </rPh>
    <phoneticPr fontId="2"/>
  </si>
  <si>
    <t>ドローン購入（加算金）</t>
    <rPh sb="4" eb="6">
      <t>コウニュウ</t>
    </rPh>
    <rPh sb="7" eb="9">
      <t>カサン</t>
    </rPh>
    <rPh sb="9" eb="10">
      <t>キン</t>
    </rPh>
    <phoneticPr fontId="2"/>
  </si>
  <si>
    <t>（個人利用もあるため所得計上）</t>
    <rPh sb="1" eb="3">
      <t>コジン</t>
    </rPh>
    <rPh sb="3" eb="5">
      <t>リヨウ</t>
    </rPh>
    <rPh sb="10" eb="12">
      <t>ショトク</t>
    </rPh>
    <rPh sb="12" eb="14">
      <t>ケイジョウ</t>
    </rPh>
    <phoneticPr fontId="2"/>
  </si>
  <si>
    <r>
      <t>1</t>
    </r>
    <r>
      <rPr>
        <sz val="12"/>
        <color auto="1"/>
        <rFont val="ＭＳ Ｐ明朝"/>
      </rPr>
      <t>．補助交付決定額</t>
    </r>
  </si>
  <si>
    <r>
      <t>2</t>
    </r>
    <r>
      <rPr>
        <sz val="12"/>
        <color auto="1"/>
        <rFont val="ＭＳ Ｐ明朝"/>
      </rPr>
      <t>．添付書類</t>
    </r>
  </si>
  <si>
    <r>
      <t>令和6年度体制整備単価・加算措置活動報告書</t>
    </r>
    <r>
      <rPr>
        <sz val="11"/>
        <color auto="1"/>
        <rFont val="ＭＳ Ｐ明朝"/>
      </rPr>
      <t>（10割単価・加算措置を受ける協定）</t>
    </r>
  </si>
  <si>
    <t>令和6年度の活動については・・・・</t>
    <rPh sb="0" eb="2">
      <t>レイワ</t>
    </rPh>
    <rPh sb="3" eb="5">
      <t>ネンド</t>
    </rPh>
    <rPh sb="6" eb="8">
      <t>カツドウ</t>
    </rPh>
    <phoneticPr fontId="2"/>
  </si>
  <si>
    <t>活動場所</t>
    <rPh sb="0" eb="2">
      <t>カツドウ</t>
    </rPh>
    <rPh sb="2" eb="4">
      <t>バショ</t>
    </rPh>
    <phoneticPr fontId="2"/>
  </si>
  <si>
    <t>活動内容</t>
    <rPh sb="0" eb="2">
      <t>カツドウ</t>
    </rPh>
    <rPh sb="2" eb="4">
      <t>ナイヨウ</t>
    </rPh>
    <phoneticPr fontId="2"/>
  </si>
  <si>
    <t>参加者</t>
    <rPh sb="0" eb="3">
      <t>サンカシャ</t>
    </rPh>
    <phoneticPr fontId="2"/>
  </si>
  <si>
    <r>
      <t>豊</t>
    </r>
    <r>
      <rPr>
        <sz val="14"/>
        <color indexed="8"/>
        <rFont val="DejaVu Sans"/>
      </rPr>
      <t>栄</t>
    </r>
    <r>
      <rPr>
        <sz val="14"/>
        <color indexed="8"/>
        <rFont val="ＭＳ Ｐゴシック"/>
      </rPr>
      <t>1515</t>
    </r>
  </si>
  <si>
    <r>
      <t>蒜</t>
    </r>
    <r>
      <rPr>
        <sz val="14"/>
        <color indexed="8"/>
        <rFont val="DejaVu Sans"/>
      </rPr>
      <t>山下福田</t>
    </r>
    <r>
      <rPr>
        <sz val="14"/>
        <color indexed="8"/>
        <rFont val="ＭＳ Ｐゴシック"/>
      </rPr>
      <t>305</t>
    </r>
  </si>
  <si>
    <r>
      <t>□加算措置目標活動　　□体制整備（10割協定）　　</t>
    </r>
    <r>
      <rPr>
        <sz val="14"/>
        <color rgb="FFFF0000"/>
        <rFont val="ＭＳ Ｐゴシック"/>
      </rPr>
      <t>☑</t>
    </r>
    <r>
      <rPr>
        <sz val="14"/>
        <color auto="1"/>
        <rFont val="ＭＳ Ｐゴシック"/>
      </rPr>
      <t>中核的リーダーの取組</t>
    </r>
    <rPh sb="1" eb="3">
      <t>カサン</t>
    </rPh>
    <rPh sb="3" eb="5">
      <t>ソチ</t>
    </rPh>
    <rPh sb="5" eb="7">
      <t>モクヒョウ</t>
    </rPh>
    <rPh sb="7" eb="9">
      <t>カツドウ</t>
    </rPh>
    <rPh sb="12" eb="14">
      <t>タイセイ</t>
    </rPh>
    <rPh sb="14" eb="16">
      <t>セイビ</t>
    </rPh>
    <rPh sb="19" eb="20">
      <t>ワリ</t>
    </rPh>
    <rPh sb="20" eb="22">
      <t>キョウテイ</t>
    </rPh>
    <rPh sb="26" eb="29">
      <t>チュウカクテキ</t>
    </rPh>
    <rPh sb="34" eb="36">
      <t>トリクミ</t>
    </rPh>
    <phoneticPr fontId="2"/>
  </si>
  <si>
    <t>内容記載</t>
    <rPh sb="0" eb="2">
      <t>ナイヨウ</t>
    </rPh>
    <rPh sb="2" eb="4">
      <t>キサイ</t>
    </rPh>
    <phoneticPr fontId="2"/>
  </si>
  <si>
    <t>写真貼付</t>
    <rPh sb="0" eb="2">
      <t>シャシン</t>
    </rPh>
    <rPh sb="2" eb="4">
      <t>ハリツ</t>
    </rPh>
    <phoneticPr fontId="2"/>
  </si>
  <si>
    <t>活　　　動　　　日　　　誌</t>
    <rPh sb="0" eb="1">
      <t>カツ</t>
    </rPh>
    <rPh sb="4" eb="5">
      <t>ドウ</t>
    </rPh>
    <rPh sb="8" eb="9">
      <t>ニチ</t>
    </rPh>
    <rPh sb="12" eb="13">
      <t>シ</t>
    </rPh>
    <phoneticPr fontId="2"/>
  </si>
  <si>
    <t>集落の取決めで定めた活動における地区又は施設単位の各種作業の計画・指導をおこなった
（○○農道の草刈）</t>
    <rPh sb="0" eb="2">
      <t>シュウラク</t>
    </rPh>
    <rPh sb="3" eb="5">
      <t>トリキ</t>
    </rPh>
    <rPh sb="7" eb="8">
      <t>サダ</t>
    </rPh>
    <rPh sb="10" eb="12">
      <t>カツドウ</t>
    </rPh>
    <rPh sb="16" eb="18">
      <t>チク</t>
    </rPh>
    <rPh sb="18" eb="19">
      <t>マタ</t>
    </rPh>
    <rPh sb="20" eb="22">
      <t>シセツ</t>
    </rPh>
    <rPh sb="22" eb="24">
      <t>タンイ</t>
    </rPh>
    <rPh sb="25" eb="27">
      <t>カクシュ</t>
    </rPh>
    <rPh sb="27" eb="29">
      <t>サギョウ</t>
    </rPh>
    <rPh sb="30" eb="32">
      <t>ケイカク</t>
    </rPh>
    <rPh sb="33" eb="35">
      <t>シドウ</t>
    </rPh>
    <rPh sb="45" eb="47">
      <t>ノウドウ</t>
    </rPh>
    <rPh sb="48" eb="50">
      <t>クサカリ</t>
    </rPh>
    <phoneticPr fontId="2"/>
  </si>
  <si>
    <t>名</t>
    <rPh sb="0" eb="1">
      <t>メイ</t>
    </rPh>
    <phoneticPr fontId="2"/>
  </si>
  <si>
    <t>真庭　一郎、真庭　二郎</t>
    <rPh sb="0" eb="2">
      <t>マニワ</t>
    </rPh>
    <rPh sb="3" eb="5">
      <t>イチロウ</t>
    </rPh>
    <rPh sb="6" eb="8">
      <t>マニワ</t>
    </rPh>
    <rPh sb="9" eb="11">
      <t>ジロウ</t>
    </rPh>
    <phoneticPr fontId="2"/>
  </si>
  <si>
    <t>（土）</t>
    <rPh sb="1" eb="2">
      <t>ド</t>
    </rPh>
    <phoneticPr fontId="2"/>
  </si>
  <si>
    <t>時～</t>
    <rPh sb="0" eb="1">
      <t>ジ</t>
    </rPh>
    <phoneticPr fontId="2"/>
  </si>
  <si>
    <t>作業にかかる計画を役員を集めて開催
公会堂使用料：５００円</t>
    <rPh sb="0" eb="2">
      <t>サギョウ</t>
    </rPh>
    <rPh sb="6" eb="8">
      <t>ケイカク</t>
    </rPh>
    <rPh sb="9" eb="11">
      <t>ヤクイン</t>
    </rPh>
    <rPh sb="12" eb="13">
      <t>アツ</t>
    </rPh>
    <rPh sb="15" eb="17">
      <t>カイサイ</t>
    </rPh>
    <rPh sb="20" eb="23">
      <t>コウカイドウ</t>
    </rPh>
    <rPh sb="23" eb="26">
      <t>シヨウリョウ</t>
    </rPh>
    <rPh sb="30" eb="31">
      <t>エン</t>
    </rPh>
    <phoneticPr fontId="2"/>
  </si>
  <si>
    <t>集落協定</t>
    <rPh sb="0" eb="2">
      <t>シュウラク</t>
    </rPh>
    <rPh sb="2" eb="4">
      <t>キョウテイ</t>
    </rPh>
    <phoneticPr fontId="2"/>
  </si>
  <si>
    <t>費用</t>
    <rPh sb="0" eb="2">
      <t>ヒヨウ</t>
    </rPh>
    <phoneticPr fontId="2"/>
  </si>
  <si>
    <t>当日、○○農道の草刈を行う路線、位置を参加者に伝達
熱中症対策：お茶代：160円×9人
日当：9人×3,000円</t>
    <rPh sb="0" eb="2">
      <t>トウジツ</t>
    </rPh>
    <rPh sb="5" eb="7">
      <t>ノウドウ</t>
    </rPh>
    <rPh sb="8" eb="10">
      <t>クサカリ</t>
    </rPh>
    <rPh sb="11" eb="12">
      <t>オコナ</t>
    </rPh>
    <rPh sb="13" eb="15">
      <t>ロセン</t>
    </rPh>
    <rPh sb="16" eb="18">
      <t>イチ</t>
    </rPh>
    <rPh sb="19" eb="22">
      <t>サンカシャ</t>
    </rPh>
    <rPh sb="23" eb="25">
      <t>デンタツ</t>
    </rPh>
    <rPh sb="28" eb="31">
      <t>ネッチュウショウ</t>
    </rPh>
    <rPh sb="31" eb="33">
      <t>タイサク</t>
    </rPh>
    <rPh sb="35" eb="36">
      <t>チャ</t>
    </rPh>
    <rPh sb="36" eb="37">
      <t>ダイ</t>
    </rPh>
    <rPh sb="41" eb="42">
      <t>エン</t>
    </rPh>
    <rPh sb="44" eb="45">
      <t>ニン</t>
    </rPh>
    <rPh sb="46" eb="48">
      <t>ニットウ</t>
    </rPh>
    <rPh sb="50" eb="51">
      <t>ニン</t>
    </rPh>
    <rPh sb="57" eb="58">
      <t>エン</t>
    </rPh>
    <phoneticPr fontId="2"/>
  </si>
  <si>
    <r>
      <t>11</t>
    </r>
    <r>
      <rPr>
        <sz val="16"/>
        <color auto="1"/>
        <rFont val="ＭＳ Ｐゴシック"/>
      </rPr>
      <t>時</t>
    </r>
    <rPh sb="2" eb="3">
      <t>ジ</t>
    </rPh>
    <phoneticPr fontId="2"/>
  </si>
  <si>
    <t>500円</t>
    <rPh sb="3" eb="4">
      <t>エン</t>
    </rPh>
    <phoneticPr fontId="2"/>
  </si>
  <si>
    <t>27,000円</t>
    <rPh sb="6" eb="7">
      <t>エン</t>
    </rPh>
    <phoneticPr fontId="2"/>
  </si>
  <si>
    <t>←日時を記入</t>
    <rPh sb="1" eb="3">
      <t>にちじ</t>
    </rPh>
    <rPh sb="4" eb="6">
      <t>きにゅう</t>
    </rPh>
    <phoneticPr fontId="52" type="Hiragana"/>
  </si>
  <si>
    <t>←写真を貼付し、説明を記入</t>
    <rPh sb="1" eb="3">
      <t>しゃしん</t>
    </rPh>
    <rPh sb="4" eb="6">
      <t>ちょうふ</t>
    </rPh>
    <rPh sb="8" eb="10">
      <t>せつめい</t>
    </rPh>
    <rPh sb="11" eb="13">
      <t>きにゅう</t>
    </rPh>
    <phoneticPr fontId="52" type="Hiragana"/>
  </si>
  <si>
    <t>★忘れやすいので、必ず確認すること！</t>
  </si>
  <si>
    <r>
      <t>□集落ﾏｽﾀｰﾌﾟﾗﾝ　</t>
    </r>
    <r>
      <rPr>
        <sz val="14"/>
        <color rgb="FFFF0000"/>
        <rFont val="ＭＳ Ｐゴシック"/>
      </rPr>
      <t>　☑</t>
    </r>
    <r>
      <rPr>
        <sz val="14"/>
        <color auto="1"/>
        <rFont val="ＭＳ Ｐゴシック"/>
      </rPr>
      <t>耕放防止　　□水路管理　　□多面的維持　　□その他（　　　　）</t>
    </r>
    <rPh sb="1" eb="3">
      <t>シュウラク</t>
    </rPh>
    <rPh sb="14" eb="15">
      <t>ホウ</t>
    </rPh>
    <rPh sb="16" eb="18">
      <t>ボウシ</t>
    </rPh>
    <rPh sb="21" eb="23">
      <t>スイロ</t>
    </rPh>
    <rPh sb="23" eb="25">
      <t>カンリ</t>
    </rPh>
    <rPh sb="28" eb="31">
      <t>タメンテキ</t>
    </rPh>
    <rPh sb="31" eb="33">
      <t>イジ</t>
    </rPh>
    <rPh sb="38" eb="39">
      <t>タ</t>
    </rPh>
    <phoneticPr fontId="2"/>
  </si>
  <si>
    <r>
      <t>下</t>
    </r>
    <r>
      <rPr>
        <sz val="14"/>
        <color indexed="8"/>
        <rFont val="DejaVu Sans"/>
      </rPr>
      <t>呰部</t>
    </r>
    <r>
      <rPr>
        <sz val="14"/>
        <color indexed="8"/>
        <rFont val="ＭＳ Ｐゴシック"/>
      </rPr>
      <t>248</t>
    </r>
  </si>
  <si>
    <r>
      <t>美</t>
    </r>
    <r>
      <rPr>
        <sz val="14"/>
        <color indexed="8"/>
        <rFont val="DejaVu Sans"/>
      </rPr>
      <t>甘</t>
    </r>
    <r>
      <rPr>
        <sz val="14"/>
        <color indexed="8"/>
        <rFont val="ＭＳ Ｐゴシック"/>
      </rPr>
      <t>4134</t>
    </r>
  </si>
  <si>
    <r>
      <t>中</t>
    </r>
    <r>
      <rPr>
        <sz val="14"/>
        <color auto="1"/>
        <rFont val="DejaVu Sans"/>
      </rPr>
      <t>　　山　　間　　地　　域　　等　　直　　接　　支　　払　　交　　付　　金　　個　　人　　別　　支　　払　　調　　書　　（参考様式 ２</t>
    </r>
    <r>
      <rPr>
        <sz val="14"/>
        <color auto="1"/>
        <rFont val="ＭＳ Ｐゴシック"/>
      </rPr>
      <t>-</t>
    </r>
    <r>
      <rPr>
        <sz val="14"/>
        <color auto="1"/>
        <rFont val="DejaVu Sans"/>
      </rPr>
      <t>１）</t>
    </r>
  </si>
  <si>
    <r>
      <t>C</t>
    </r>
    <r>
      <rPr>
        <sz val="14"/>
        <color auto="1"/>
        <rFont val="DejaVu Sans"/>
      </rPr>
      <t>　</t>
    </r>
  </si>
  <si>
    <r>
      <t>Ｄ</t>
    </r>
    <r>
      <rPr>
        <sz val="14"/>
        <color auto="1"/>
        <rFont val="DejaVu Sans"/>
      </rPr>
      <t>＝</t>
    </r>
    <r>
      <rPr>
        <sz val="14"/>
        <color auto="1"/>
        <rFont val="ＭＳ Ｐゴシック"/>
      </rPr>
      <t>B+C</t>
    </r>
  </si>
  <si>
    <r>
      <t>（</t>
    </r>
    <r>
      <rPr>
        <sz val="14"/>
        <color auto="1"/>
        <rFont val="ＭＳ Ｐゴシック"/>
      </rPr>
      <t>F</t>
    </r>
    <r>
      <rPr>
        <sz val="14"/>
        <color auto="1"/>
        <rFont val="DejaVu Sans"/>
      </rPr>
      <t>）</t>
    </r>
  </si>
</sst>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8" formatCode="&quot;令和&quot;##&quot;年度&quot;"/>
    <numFmt numFmtId="183" formatCode="#"/>
    <numFmt numFmtId="184" formatCode="###,###"/>
    <numFmt numFmtId="182" formatCode="#,##0_ "/>
    <numFmt numFmtId="176" formatCode="#,##0_);[Red]\(#,##0\)"/>
    <numFmt numFmtId="177" formatCode="0_);\(0\)"/>
    <numFmt numFmtId="185" formatCode="[$-411]ggge&quot;年&quot;m&quot;月&quot;d&quot;日&quot;;@"/>
    <numFmt numFmtId="179" formatCode="\(#,##0\)"/>
    <numFmt numFmtId="186" formatCode="\(aaa\)"/>
    <numFmt numFmtId="180" formatCode="m&quot;月&quot;d&quot;日&quot;;@"/>
    <numFmt numFmtId="181" formatCode="m/d/yyyy"/>
  </numFmts>
  <fonts count="74">
    <font>
      <sz val="11"/>
      <color auto="1"/>
      <name val="ＭＳ Ｐゴシック"/>
      <family val="3"/>
    </font>
    <font>
      <sz val="11"/>
      <color auto="1"/>
      <name val="ＭＳ Ｐゴシック"/>
      <family val="3"/>
    </font>
    <font>
      <sz val="6"/>
      <color auto="1"/>
      <name val="ＭＳ Ｐゴシック"/>
      <family val="3"/>
    </font>
    <font>
      <sz val="12"/>
      <color auto="1"/>
      <name val="ＭＳ Ｐゴシック"/>
      <family val="3"/>
    </font>
    <font>
      <b/>
      <sz val="12"/>
      <color auto="1"/>
      <name val="ＭＳ Ｐゴシック"/>
      <family val="3"/>
    </font>
    <font>
      <sz val="11"/>
      <color auto="1"/>
      <name val="ＭＳ Ｐ明朝"/>
      <family val="1"/>
    </font>
    <font>
      <sz val="12"/>
      <color auto="1"/>
      <name val="ＭＳ Ｐ明朝"/>
      <family val="1"/>
    </font>
    <font>
      <b/>
      <sz val="11"/>
      <color auto="1"/>
      <name val="ＭＳ Ｐゴシック"/>
      <family val="3"/>
    </font>
    <font>
      <sz val="14"/>
      <color auto="1"/>
      <name val="HG創英角ｺﾞｼｯｸUB"/>
      <family val="3"/>
    </font>
    <font>
      <b/>
      <sz val="14"/>
      <color auto="1"/>
      <name val="ＭＳ Ｐ明朝"/>
    </font>
    <font>
      <sz val="14"/>
      <color auto="1"/>
      <name val="ＭＳ Ｐ明朝"/>
      <family val="1"/>
    </font>
    <font>
      <sz val="14"/>
      <color auto="1"/>
      <name val="DejaVu Sans"/>
      <family val="2"/>
    </font>
    <font>
      <sz val="12"/>
      <color auto="1"/>
      <name val="DejaVu Sans"/>
      <family val="2"/>
    </font>
    <font>
      <sz val="11"/>
      <color auto="1"/>
      <name val="DejaVu Sans"/>
      <family val="2"/>
    </font>
    <font>
      <sz val="12"/>
      <color theme="1"/>
      <name val="ＭＳ Ｐゴシック"/>
      <family val="3"/>
    </font>
    <font>
      <sz val="11"/>
      <color indexed="10"/>
      <name val="ＭＳ Ｐゴシック"/>
      <family val="3"/>
    </font>
    <font>
      <b/>
      <sz val="12"/>
      <color auto="1"/>
      <name val="DejaVu Sans"/>
      <family val="2"/>
    </font>
    <font>
      <b/>
      <sz val="16"/>
      <color auto="1"/>
      <name val="ＭＳ Ｐゴシック"/>
      <family val="3"/>
    </font>
    <font>
      <sz val="10"/>
      <color auto="1"/>
      <name val="ＭＳ Ｐゴシック"/>
      <family val="3"/>
    </font>
    <font>
      <sz val="10"/>
      <color auto="1"/>
      <name val="DejaVu Sans"/>
      <family val="2"/>
    </font>
    <font>
      <sz val="10"/>
      <color indexed="10"/>
      <name val="ＭＳ Ｐゴシック"/>
      <family val="3"/>
    </font>
    <font>
      <sz val="10"/>
      <color theme="1"/>
      <name val="ＭＳ Ｐゴシック"/>
      <family val="3"/>
    </font>
    <font>
      <b/>
      <sz val="11"/>
      <color auto="1"/>
      <name val="DejaVu Sans"/>
      <family val="2"/>
    </font>
    <font>
      <sz val="14"/>
      <color auto="1"/>
      <name val="ＭＳ Ｐゴシック"/>
      <family val="3"/>
    </font>
    <font>
      <sz val="14"/>
      <color indexed="10"/>
      <name val="ＭＳ Ｐゴシック"/>
      <family val="3"/>
    </font>
    <font>
      <sz val="20"/>
      <color auto="1"/>
      <name val="DejaVu Sans"/>
      <family val="2"/>
    </font>
    <font>
      <sz val="14"/>
      <color indexed="8"/>
      <name val="DejaVu Sans"/>
      <family val="2"/>
    </font>
    <font>
      <sz val="16"/>
      <color auto="1"/>
      <name val="DejaVu Sans"/>
      <family val="2"/>
    </font>
    <font>
      <sz val="16"/>
      <color auto="1"/>
      <name val="ＭＳ Ｐゴシック"/>
      <family val="3"/>
    </font>
    <font>
      <sz val="16"/>
      <color indexed="10"/>
      <name val="DejaVu Sans"/>
      <family val="2"/>
    </font>
    <font>
      <sz val="16"/>
      <color indexed="10"/>
      <name val="ＭＳ Ｐゴシック"/>
      <family val="3"/>
    </font>
    <font>
      <sz val="14"/>
      <color theme="1"/>
      <name val="ＭＳ Ｐゴシック"/>
      <family val="3"/>
    </font>
    <font>
      <sz val="14"/>
      <color theme="1"/>
      <name val="DejaVu Sans"/>
      <family val="2"/>
    </font>
    <font>
      <sz val="14"/>
      <color rgb="FFFF0000"/>
      <name val="ＭＳ Ｐゴシック"/>
      <family val="3"/>
    </font>
    <font>
      <sz val="18"/>
      <color auto="1"/>
      <name val="ＭＳ Ｐゴシック"/>
      <family val="3"/>
    </font>
    <font>
      <sz val="14"/>
      <color indexed="8"/>
      <name val="ＭＳ Ｐゴシック"/>
      <family val="3"/>
    </font>
    <font>
      <sz val="14"/>
      <color indexed="9"/>
      <name val="DejaVu Sans"/>
      <family val="2"/>
    </font>
    <font>
      <b/>
      <sz val="14"/>
      <color auto="1"/>
      <name val="ＭＳ Ｐゴシック"/>
      <family val="3"/>
    </font>
    <font>
      <b/>
      <sz val="14"/>
      <color auto="1"/>
      <name val="DejaVu Sans"/>
      <family val="2"/>
    </font>
    <font>
      <sz val="11"/>
      <color auto="1"/>
      <name val="ＭＳ 明朝"/>
      <family val="1"/>
    </font>
    <font>
      <sz val="14"/>
      <color auto="1"/>
      <name val="ＭＳ 明朝"/>
      <family val="1"/>
    </font>
    <font>
      <sz val="16"/>
      <color auto="1"/>
      <name val="ＭＳ 明朝"/>
      <family val="1"/>
    </font>
    <font>
      <b/>
      <sz val="18"/>
      <color auto="1"/>
      <name val="DejaVu Sans"/>
      <family val="2"/>
    </font>
    <font>
      <sz val="16"/>
      <color indexed="10"/>
      <name val="ＭＳ 明朝"/>
      <family val="1"/>
    </font>
    <font>
      <sz val="20"/>
      <color auto="1"/>
      <name val="ＭＳ ゴシック"/>
      <family val="3"/>
    </font>
    <font>
      <sz val="11"/>
      <color auto="1"/>
      <name val="ＭＳ ゴシック"/>
      <family val="3"/>
    </font>
    <font>
      <sz val="16"/>
      <color auto="1"/>
      <name val="ＭＳ ゴシック"/>
      <family val="3"/>
    </font>
    <font>
      <b/>
      <sz val="18"/>
      <color auto="1"/>
      <name val="ＭＳ 明朝"/>
      <family val="1"/>
    </font>
    <font>
      <b/>
      <sz val="20"/>
      <color auto="1"/>
      <name val="DejaVu Sans"/>
      <family val="2"/>
    </font>
    <font>
      <b/>
      <sz val="16"/>
      <color auto="1"/>
      <name val="DejaVu Sans"/>
      <family val="2"/>
    </font>
    <font>
      <sz val="20"/>
      <color auto="1"/>
      <name val="ＭＳ 明朝"/>
      <family val="1"/>
    </font>
    <font>
      <b/>
      <sz val="22"/>
      <color auto="1"/>
      <name val="DejaVu Sans"/>
      <family val="2"/>
    </font>
    <font>
      <sz val="6"/>
      <color auto="1"/>
      <name val="游ゴシック"/>
      <family val="3"/>
    </font>
    <font>
      <b/>
      <sz val="20"/>
      <color rgb="FF0000FF"/>
      <name val="ＭＳ ゴシック"/>
      <family val="3"/>
    </font>
    <font>
      <sz val="16"/>
      <color indexed="8"/>
      <name val="ＭＳ Ｐゴシック"/>
      <family val="3"/>
    </font>
    <font>
      <sz val="24"/>
      <color indexed="8"/>
      <name val="ＭＳ Ｐゴシック"/>
      <family val="3"/>
    </font>
    <font>
      <sz val="11"/>
      <color indexed="8"/>
      <name val="ＭＳ Ｐゴシック"/>
      <family val="3"/>
    </font>
    <font>
      <sz val="16"/>
      <color rgb="FFFF0000"/>
      <name val="ＭＳ Ｐゴシック"/>
      <family val="3"/>
    </font>
    <font>
      <sz val="10"/>
      <color auto="1"/>
      <name val="ＭＳ ゴシック"/>
      <family val="3"/>
    </font>
    <font>
      <sz val="22"/>
      <color indexed="8"/>
      <name val="ＭＳ Ｐゴシック"/>
      <family val="3"/>
    </font>
    <font>
      <sz val="12"/>
      <color indexed="55"/>
      <name val="ＭＳ ゴシック"/>
      <family val="3"/>
    </font>
    <font>
      <sz val="11"/>
      <color indexed="55"/>
      <name val="ＭＳ ゴシック"/>
      <family val="3"/>
    </font>
    <font>
      <sz val="12"/>
      <color rgb="FFFF0000"/>
      <name val="ＭＳ Ｐゴシック"/>
      <family val="3"/>
    </font>
    <font>
      <sz val="11"/>
      <color rgb="FFFF0000"/>
      <name val="ＭＳ Ｐゴシック"/>
      <family val="3"/>
    </font>
    <font>
      <sz val="18"/>
      <color rgb="FFFF0000"/>
      <name val="ＭＳ Ｐゴシック"/>
      <family val="3"/>
    </font>
    <font>
      <sz val="18"/>
      <color indexed="8"/>
      <name val="ＭＳ Ｐゴシック"/>
      <family val="3"/>
    </font>
    <font>
      <sz val="20"/>
      <color rgb="FFFF0000"/>
      <name val="ＭＳ Ｐゴシック"/>
      <family val="3"/>
    </font>
    <font>
      <sz val="20"/>
      <color auto="1"/>
      <name val="ＭＳ Ｐゴシック"/>
      <family val="3"/>
    </font>
    <font>
      <b/>
      <sz val="20"/>
      <color rgb="FF0000FF"/>
      <name val="ＭＳ Ｐゴシック"/>
      <family val="3"/>
    </font>
    <font>
      <b/>
      <sz val="24"/>
      <color rgb="FF0000FF"/>
      <name val="ＭＳ Ｐゴシック"/>
      <family val="3"/>
    </font>
    <font>
      <b/>
      <sz val="26"/>
      <color rgb="FF00B050"/>
      <name val="ＭＳ Ｐゴシック"/>
      <family val="3"/>
    </font>
    <font>
      <b/>
      <sz val="24"/>
      <color rgb="FF0000FF"/>
      <name val="ＭＳ ゴシック"/>
      <family val="3"/>
    </font>
    <font>
      <b/>
      <sz val="11"/>
      <color rgb="FF0000FF"/>
      <name val="ＭＳ Ｐゴシック"/>
      <family val="3"/>
    </font>
    <font>
      <sz val="11"/>
      <color rgb="FF00B050"/>
      <name val="ＭＳ Ｐゴシック"/>
      <family val="3"/>
    </font>
  </fonts>
  <fills count="4">
    <fill>
      <patternFill patternType="none"/>
    </fill>
    <fill>
      <patternFill patternType="gray125"/>
    </fill>
    <fill>
      <patternFill patternType="solid">
        <fgColor indexed="43"/>
        <bgColor indexed="26"/>
      </patternFill>
    </fill>
    <fill>
      <patternFill patternType="solid">
        <fgColor rgb="FFFFFF00"/>
        <bgColor indexed="64"/>
      </patternFill>
    </fill>
  </fills>
  <borders count="183">
    <border>
      <left/>
      <right/>
      <top/>
      <bottom/>
      <diagonal/>
    </border>
    <border>
      <left style="medium">
        <color indexed="10"/>
      </left>
      <right style="medium">
        <color indexed="10"/>
      </right>
      <top style="medium">
        <color indexed="10"/>
      </top>
      <bottom style="medium">
        <color indexed="10"/>
      </bottom>
      <diagonal/>
    </border>
    <border>
      <left style="medium">
        <color indexed="8"/>
      </left>
      <right style="medium">
        <color indexed="8"/>
      </right>
      <top style="medium">
        <color indexed="8"/>
      </top>
      <bottom style="medium">
        <color indexed="8"/>
      </bottom>
      <diagonal/>
    </border>
    <border>
      <left/>
      <right/>
      <top/>
      <bottom style="double">
        <color indexed="8"/>
      </bottom>
      <diagonal/>
    </border>
    <border>
      <left style="thin">
        <color indexed="8"/>
      </left>
      <right/>
      <top style="double">
        <color indexed="8"/>
      </top>
      <bottom style="double">
        <color indexed="8"/>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double">
        <color indexed="8"/>
      </top>
      <bottom/>
      <diagonal/>
    </border>
    <border>
      <left style="thin">
        <color indexed="8"/>
      </left>
      <right/>
      <top/>
      <bottom style="thin">
        <color indexed="8"/>
      </bottom>
      <diagonal/>
    </border>
    <border>
      <left/>
      <right/>
      <top style="thin">
        <color indexed="8"/>
      </top>
      <bottom style="double">
        <color indexed="8"/>
      </bottom>
      <diagonal/>
    </border>
    <border>
      <left style="thin">
        <color indexed="8"/>
      </left>
      <right style="thin">
        <color indexed="8"/>
      </right>
      <top/>
      <bottom style="double">
        <color indexed="8"/>
      </bottom>
      <diagonal/>
    </border>
    <border>
      <left/>
      <right/>
      <top style="double">
        <color indexed="8"/>
      </top>
      <bottom style="double">
        <color indexed="8"/>
      </bottom>
      <diagonal/>
    </border>
    <border>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hair">
        <color indexed="8"/>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style="double">
        <color indexed="8"/>
      </bottom>
      <diagonal/>
    </border>
    <border>
      <left/>
      <right style="thin">
        <color indexed="8"/>
      </right>
      <top style="double">
        <color indexed="8"/>
      </top>
      <bottom/>
      <diagonal/>
    </border>
    <border>
      <left/>
      <right/>
      <top style="thin">
        <color indexed="8"/>
      </top>
      <bottom style="thin">
        <color indexed="8"/>
      </bottom>
      <diagonal/>
    </border>
    <border>
      <left/>
      <right/>
      <top style="thin">
        <color indexed="8"/>
      </top>
      <bottom/>
      <diagonal/>
    </border>
    <border>
      <left/>
      <right/>
      <top style="hair">
        <color indexed="8"/>
      </top>
      <bottom style="hair">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hair">
        <color indexed="8"/>
      </top>
      <bottom style="hair">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top style="medium">
        <color indexed="8"/>
      </top>
      <bottom style="double">
        <color indexed="8"/>
      </bottom>
      <diagonal/>
    </border>
    <border>
      <left style="medium">
        <color indexed="8"/>
      </left>
      <right style="dashed">
        <color indexed="8"/>
      </right>
      <top style="double">
        <color indexed="8"/>
      </top>
      <bottom style="double">
        <color indexed="8"/>
      </bottom>
      <diagonal/>
    </border>
    <border>
      <left style="medium">
        <color indexed="8"/>
      </left>
      <right style="medium">
        <color indexed="8"/>
      </right>
      <top style="double">
        <color indexed="8"/>
      </top>
      <bottom style="double">
        <color indexed="8"/>
      </bottom>
      <diagonal/>
    </border>
    <border>
      <left style="medium">
        <color indexed="8"/>
      </left>
      <right/>
      <top/>
      <bottom/>
      <diagonal/>
    </border>
    <border>
      <left style="medium">
        <color indexed="8"/>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right style="medium">
        <color indexed="8"/>
      </right>
      <top style="medium">
        <color indexed="8"/>
      </top>
      <bottom style="double">
        <color indexed="8"/>
      </bottom>
      <diagonal/>
    </border>
    <border>
      <left/>
      <right style="medium">
        <color indexed="8"/>
      </right>
      <top/>
      <bottom/>
      <diagonal/>
    </border>
    <border>
      <left style="medium">
        <color indexed="8"/>
      </left>
      <right style="dashed">
        <color indexed="8"/>
      </right>
      <top style="medium">
        <color indexed="8"/>
      </top>
      <bottom/>
      <diagonal/>
    </border>
    <border>
      <left style="medium">
        <color indexed="8"/>
      </left>
      <right style="dashed">
        <color indexed="8"/>
      </right>
      <top/>
      <bottom/>
      <diagonal/>
    </border>
    <border>
      <left style="medium">
        <color indexed="8"/>
      </left>
      <right style="dashed">
        <color indexed="8"/>
      </right>
      <top/>
      <bottom style="thin">
        <color indexed="8"/>
      </bottom>
      <diagonal/>
    </border>
    <border>
      <left style="medium">
        <color indexed="8"/>
      </left>
      <right style="dashed">
        <color indexed="8"/>
      </right>
      <top/>
      <bottom style="double">
        <color indexed="8"/>
      </bottom>
      <diagonal/>
    </border>
    <border>
      <left style="medium">
        <color indexed="8"/>
      </left>
      <right style="dashed">
        <color indexed="8"/>
      </right>
      <top/>
      <bottom style="medium">
        <color indexed="8"/>
      </bottom>
      <diagonal/>
    </border>
    <border>
      <left/>
      <right style="thin">
        <color indexed="8"/>
      </right>
      <top style="medium">
        <color indexed="8"/>
      </top>
      <bottom/>
      <diagonal/>
    </border>
    <border>
      <left/>
      <right style="thin">
        <color indexed="8"/>
      </right>
      <top/>
      <bottom style="thin">
        <color indexed="8"/>
      </bottom>
      <diagonal/>
    </border>
    <border>
      <left/>
      <right/>
      <top style="medium">
        <color indexed="8"/>
      </top>
      <bottom/>
      <diagonal/>
    </border>
    <border>
      <left/>
      <right style="thin">
        <color indexed="8"/>
      </right>
      <top/>
      <bottom style="double">
        <color indexed="8"/>
      </bottom>
      <diagonal/>
    </border>
    <border>
      <left style="dashed">
        <color indexed="8"/>
      </left>
      <right/>
      <top style="double">
        <color indexed="8"/>
      </top>
      <bottom/>
      <diagonal/>
    </border>
    <border>
      <left/>
      <right style="medium">
        <color indexed="8"/>
      </right>
      <top/>
      <bottom style="double">
        <color indexed="8"/>
      </bottom>
      <diagonal/>
    </border>
    <border>
      <left/>
      <right style="medium">
        <color indexed="8"/>
      </right>
      <top/>
      <bottom style="medium">
        <color indexed="8"/>
      </bottom>
      <diagonal/>
    </border>
    <border>
      <left/>
      <right style="medium">
        <color indexed="8"/>
      </right>
      <top style="medium">
        <color indexed="8"/>
      </top>
      <bottom/>
      <diagonal/>
    </border>
    <border diagonalDown="1">
      <left style="medium">
        <color rgb="FF00B0F0"/>
      </left>
      <right style="medium">
        <color rgb="FF00B0F0"/>
      </right>
      <top style="medium">
        <color rgb="FF00B0F0"/>
      </top>
      <bottom style="thin">
        <color indexed="8"/>
      </bottom>
      <diagonal style="thin">
        <color indexed="8"/>
      </diagonal>
    </border>
    <border diagonalDown="1">
      <left style="medium">
        <color rgb="FF00B0F0"/>
      </left>
      <right style="medium">
        <color rgb="FF00B0F0"/>
      </right>
      <top/>
      <bottom style="thin">
        <color indexed="8"/>
      </bottom>
      <diagonal style="thin">
        <color indexed="8"/>
      </diagonal>
    </border>
    <border diagonalDown="1">
      <left style="medium">
        <color rgb="FF00B0F0"/>
      </left>
      <right style="medium">
        <color rgb="FF00B0F0"/>
      </right>
      <top/>
      <bottom style="medium">
        <color indexed="8"/>
      </bottom>
      <diagonal style="thin">
        <color indexed="8"/>
      </diagonal>
    </border>
    <border>
      <left style="medium">
        <color rgb="FF00B0F0"/>
      </left>
      <right style="medium">
        <color rgb="FF00B0F0"/>
      </right>
      <top style="medium">
        <color indexed="8"/>
      </top>
      <bottom/>
      <diagonal/>
    </border>
    <border>
      <left style="medium">
        <color rgb="FF00B0F0"/>
      </left>
      <right style="medium">
        <color rgb="FF00B0F0"/>
      </right>
      <top/>
      <bottom style="medium">
        <color rgb="FF00B0F0"/>
      </bottom>
      <diagonal/>
    </border>
    <border diagonalDown="1">
      <left/>
      <right/>
      <top/>
      <bottom style="double">
        <color indexed="8"/>
      </bottom>
      <diagonal style="thin">
        <color indexed="8"/>
      </diagonal>
    </border>
    <border diagonalDown="1">
      <left/>
      <right/>
      <top style="double">
        <color indexed="8"/>
      </top>
      <bottom style="double">
        <color indexed="8"/>
      </bottom>
      <diagonal style="thin">
        <color indexed="8"/>
      </diagonal>
    </border>
    <border>
      <left/>
      <right style="medium">
        <color indexed="8"/>
      </right>
      <top style="double">
        <color indexed="8"/>
      </top>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right/>
      <top style="thick">
        <color indexed="10"/>
      </top>
      <bottom style="thin">
        <color indexed="8"/>
      </bottom>
      <diagonal/>
    </border>
    <border>
      <left/>
      <right/>
      <top/>
      <bottom style="thick">
        <color indexed="10"/>
      </bottom>
      <diagonal/>
    </border>
    <border>
      <left style="thick">
        <color indexed="12"/>
      </left>
      <right/>
      <top style="thick">
        <color indexed="12"/>
      </top>
      <bottom/>
      <diagonal/>
    </border>
    <border>
      <left style="thick">
        <color indexed="12"/>
      </left>
      <right style="thin">
        <color indexed="8"/>
      </right>
      <top/>
      <bottom/>
      <diagonal/>
    </border>
    <border>
      <left style="thick">
        <color indexed="12"/>
      </left>
      <right/>
      <top/>
      <bottom style="thick">
        <color indexed="12"/>
      </bottom>
      <diagonal/>
    </border>
    <border>
      <left/>
      <right/>
      <top/>
      <bottom style="medium">
        <color indexed="8"/>
      </bottom>
      <diagonal/>
    </border>
    <border>
      <left style="thin">
        <color indexed="8"/>
      </left>
      <right/>
      <top style="thick">
        <color indexed="10"/>
      </top>
      <bottom style="thin">
        <color indexed="8"/>
      </bottom>
      <diagonal/>
    </border>
    <border>
      <left style="thin">
        <color indexed="8"/>
      </left>
      <right/>
      <top/>
      <bottom style="thick">
        <color indexed="10"/>
      </bottom>
      <diagonal/>
    </border>
    <border>
      <left style="thin">
        <color indexed="8"/>
      </left>
      <right/>
      <top style="thick">
        <color indexed="12"/>
      </top>
      <bottom/>
      <diagonal/>
    </border>
    <border>
      <left style="thin">
        <color indexed="8"/>
      </left>
      <right/>
      <top/>
      <bottom style="thick">
        <color indexed="12"/>
      </bottom>
      <diagonal/>
    </border>
    <border>
      <left style="thin">
        <color indexed="8"/>
      </left>
      <right/>
      <top/>
      <bottom style="medium">
        <color indexed="8"/>
      </bottom>
      <diagonal/>
    </border>
    <border>
      <left style="thin">
        <color indexed="8"/>
      </left>
      <right style="thin">
        <color indexed="8"/>
      </right>
      <top style="thick">
        <color indexed="12"/>
      </top>
      <bottom/>
      <diagonal/>
    </border>
    <border>
      <left style="thin">
        <color indexed="8"/>
      </left>
      <right style="thin">
        <color indexed="8"/>
      </right>
      <top/>
      <bottom style="thick">
        <color indexed="12"/>
      </bottom>
      <diagonal/>
    </border>
    <border>
      <left style="thin">
        <color indexed="8"/>
      </left>
      <right style="thin">
        <color indexed="8"/>
      </right>
      <top style="medium">
        <color indexed="8"/>
      </top>
      <bottom style="thin">
        <color indexed="8"/>
      </bottom>
      <diagonal/>
    </border>
    <border>
      <left/>
      <right/>
      <top/>
      <bottom style="thick">
        <color indexed="12"/>
      </bottom>
      <diagonal/>
    </border>
    <border>
      <left style="thin">
        <color indexed="8"/>
      </left>
      <right style="thin">
        <color indexed="8"/>
      </right>
      <top style="thick">
        <color indexed="10"/>
      </top>
      <bottom style="thin">
        <color indexed="8"/>
      </bottom>
      <diagonal/>
    </border>
    <border>
      <left style="thin">
        <color indexed="8"/>
      </left>
      <right style="thin">
        <color indexed="8"/>
      </right>
      <top/>
      <bottom style="thick">
        <color indexed="10"/>
      </bottom>
      <diagonal/>
    </border>
    <border>
      <left style="thin">
        <color indexed="8"/>
      </left>
      <right style="thin">
        <color indexed="8"/>
      </right>
      <top/>
      <bottom style="medium">
        <color indexed="8"/>
      </bottom>
      <diagonal/>
    </border>
    <border>
      <left style="thin">
        <color indexed="8"/>
      </left>
      <right/>
      <top style="medium">
        <color indexed="8"/>
      </top>
      <bottom style="thin">
        <color indexed="8"/>
      </bottom>
      <diagonal/>
    </border>
    <border>
      <left style="thick">
        <color theme="9"/>
      </left>
      <right/>
      <top style="thick">
        <color theme="9"/>
      </top>
      <bottom style="thin">
        <color indexed="8"/>
      </bottom>
      <diagonal/>
    </border>
    <border>
      <left style="thick">
        <color theme="9"/>
      </left>
      <right/>
      <top/>
      <bottom style="thin">
        <color indexed="8"/>
      </bottom>
      <diagonal/>
    </border>
    <border>
      <left style="thick">
        <color theme="9"/>
      </left>
      <right/>
      <top/>
      <bottom style="thick">
        <color indexed="10"/>
      </bottom>
      <diagonal/>
    </border>
    <border>
      <left style="thick">
        <color theme="9"/>
      </left>
      <right/>
      <top/>
      <bottom/>
      <diagonal/>
    </border>
    <border>
      <left style="thick">
        <color theme="9"/>
      </left>
      <right/>
      <top style="thick">
        <color indexed="12"/>
      </top>
      <bottom/>
      <diagonal/>
    </border>
    <border>
      <left style="thick">
        <color theme="9"/>
      </left>
      <right style="thin">
        <color indexed="8"/>
      </right>
      <top/>
      <bottom/>
      <diagonal/>
    </border>
    <border>
      <left style="thick">
        <color theme="9"/>
      </left>
      <right/>
      <top/>
      <bottom style="thick">
        <color theme="9"/>
      </bottom>
      <diagonal/>
    </border>
    <border>
      <left style="thin">
        <color indexed="8"/>
      </left>
      <right style="medium">
        <color indexed="8"/>
      </right>
      <top style="thin">
        <color indexed="8"/>
      </top>
      <bottom/>
      <diagonal/>
    </border>
    <border>
      <left style="thin">
        <color indexed="8"/>
      </left>
      <right style="thick">
        <color theme="9"/>
      </right>
      <top style="thick">
        <color theme="9"/>
      </top>
      <bottom style="thin">
        <color indexed="8"/>
      </bottom>
      <diagonal/>
    </border>
    <border>
      <left style="thin">
        <color indexed="8"/>
      </left>
      <right style="thick">
        <color theme="9"/>
      </right>
      <top/>
      <bottom style="thin">
        <color indexed="8"/>
      </bottom>
      <diagonal/>
    </border>
    <border>
      <left style="thin">
        <color indexed="8"/>
      </left>
      <right style="thick">
        <color theme="9"/>
      </right>
      <top/>
      <bottom style="thick">
        <color indexed="10"/>
      </bottom>
      <diagonal/>
    </border>
    <border>
      <left style="thin">
        <color indexed="8"/>
      </left>
      <right style="thick">
        <color theme="9"/>
      </right>
      <top/>
      <bottom/>
      <diagonal/>
    </border>
    <border>
      <left style="thin">
        <color indexed="8"/>
      </left>
      <right style="thick">
        <color theme="9"/>
      </right>
      <top style="thick">
        <color indexed="12"/>
      </top>
      <bottom/>
      <diagonal/>
    </border>
    <border>
      <left style="thin">
        <color indexed="8"/>
      </left>
      <right style="thick">
        <color theme="9"/>
      </right>
      <top/>
      <bottom style="thick">
        <color theme="9"/>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top/>
      <bottom style="double">
        <color indexed="8"/>
      </bottom>
      <diagonal/>
    </border>
    <border>
      <left style="thin">
        <color indexed="8"/>
      </left>
      <right/>
      <top style="medium">
        <color indexed="8"/>
      </top>
      <bottom/>
      <diagonal/>
    </border>
    <border diagonalUp="1">
      <left style="thin">
        <color indexed="8"/>
      </left>
      <right style="thin">
        <color indexed="8"/>
      </right>
      <top style="double">
        <color indexed="8"/>
      </top>
      <bottom style="double">
        <color indexed="8"/>
      </bottom>
      <diagonal style="thin">
        <color indexed="8"/>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8"/>
      </left>
      <right/>
      <top/>
      <bottom style="double">
        <color indexed="8"/>
      </bottom>
      <diagonal/>
    </border>
    <border>
      <left style="medium">
        <color indexed="8"/>
      </left>
      <right style="medium">
        <color indexed="8"/>
      </right>
      <top style="medium">
        <color indexed="8"/>
      </top>
      <bottom style="thin">
        <color indexed="8"/>
      </bottom>
      <diagonal/>
    </border>
    <border>
      <left style="medium">
        <color rgb="FF7030A0"/>
      </left>
      <right/>
      <top style="medium">
        <color rgb="FF7030A0"/>
      </top>
      <bottom style="thin">
        <color indexed="8"/>
      </bottom>
      <diagonal/>
    </border>
    <border>
      <left style="medium">
        <color rgb="FF7030A0"/>
      </left>
      <right/>
      <top/>
      <bottom style="thin">
        <color indexed="8"/>
      </bottom>
      <diagonal/>
    </border>
    <border>
      <left style="medium">
        <color rgb="FF7030A0"/>
      </left>
      <right/>
      <top style="medium">
        <color indexed="8"/>
      </top>
      <bottom/>
      <diagonal/>
    </border>
    <border>
      <left style="medium">
        <color rgb="FF7030A0"/>
      </left>
      <right/>
      <top/>
      <bottom style="double">
        <color indexed="8"/>
      </bottom>
      <diagonal/>
    </border>
    <border>
      <left style="medium">
        <color rgb="FF7030A0"/>
      </left>
      <right/>
      <top/>
      <bottom/>
      <diagonal/>
    </border>
    <border>
      <left style="medium">
        <color rgb="FF7030A0"/>
      </left>
      <right style="thin">
        <color indexed="8"/>
      </right>
      <top/>
      <bottom/>
      <diagonal/>
    </border>
    <border>
      <left style="medium">
        <color rgb="FF7030A0"/>
      </left>
      <right style="thin">
        <color indexed="8"/>
      </right>
      <top/>
      <bottom style="double">
        <color indexed="8"/>
      </bottom>
      <diagonal/>
    </border>
    <border>
      <left style="medium">
        <color rgb="FF7030A0"/>
      </left>
      <right/>
      <top/>
      <bottom style="medium">
        <color indexed="8"/>
      </bottom>
      <diagonal/>
    </border>
    <border>
      <left style="medium">
        <color rgb="FF7030A0"/>
      </left>
      <right/>
      <top/>
      <bottom style="medium">
        <color rgb="FF7030A0"/>
      </bottom>
      <diagonal/>
    </border>
    <border>
      <left style="thin">
        <color indexed="8"/>
      </left>
      <right/>
      <top style="medium">
        <color rgb="FF7030A0"/>
      </top>
      <bottom style="thin">
        <color indexed="8"/>
      </bottom>
      <diagonal/>
    </border>
    <border>
      <left style="thin">
        <color indexed="8"/>
      </left>
      <right/>
      <top/>
      <bottom style="medium">
        <color rgb="FF7030A0"/>
      </bottom>
      <diagonal/>
    </border>
    <border>
      <left style="thin">
        <color indexed="8"/>
      </left>
      <right style="medium">
        <color rgb="FF7030A0"/>
      </right>
      <top style="medium">
        <color rgb="FF7030A0"/>
      </top>
      <bottom style="thin">
        <color indexed="8"/>
      </bottom>
      <diagonal/>
    </border>
    <border>
      <left style="thin">
        <color indexed="8"/>
      </left>
      <right style="medium">
        <color rgb="FF7030A0"/>
      </right>
      <top/>
      <bottom style="thin">
        <color indexed="8"/>
      </bottom>
      <diagonal/>
    </border>
    <border>
      <left style="thin">
        <color indexed="8"/>
      </left>
      <right style="medium">
        <color rgb="FF7030A0"/>
      </right>
      <top style="medium">
        <color indexed="8"/>
      </top>
      <bottom/>
      <diagonal/>
    </border>
    <border>
      <left style="thin">
        <color indexed="8"/>
      </left>
      <right style="medium">
        <color rgb="FF7030A0"/>
      </right>
      <top/>
      <bottom style="double">
        <color indexed="8"/>
      </bottom>
      <diagonal/>
    </border>
    <border>
      <left style="thin">
        <color indexed="8"/>
      </left>
      <right style="medium">
        <color rgb="FF7030A0"/>
      </right>
      <top/>
      <bottom/>
      <diagonal/>
    </border>
    <border>
      <left style="thin">
        <color indexed="8"/>
      </left>
      <right style="medium">
        <color rgb="FF7030A0"/>
      </right>
      <top/>
      <bottom style="medium">
        <color indexed="8"/>
      </bottom>
      <diagonal/>
    </border>
    <border>
      <left style="thin">
        <color indexed="8"/>
      </left>
      <right style="medium">
        <color rgb="FF7030A0"/>
      </right>
      <top/>
      <bottom style="medium">
        <color rgb="FF7030A0"/>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double">
        <color indexed="8"/>
      </bottom>
      <diagonal/>
    </border>
    <border>
      <left style="medium">
        <color indexed="8"/>
      </left>
      <right style="medium">
        <color indexed="8"/>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style="medium">
        <color indexed="8"/>
      </left>
      <right/>
      <top style="dotted">
        <color indexed="8"/>
      </top>
      <bottom style="medium">
        <color indexed="8"/>
      </bottom>
      <diagonal/>
    </border>
    <border>
      <left/>
      <right/>
      <top style="dotted">
        <color indexed="8"/>
      </top>
      <bottom style="dotted">
        <color indexed="8"/>
      </bottom>
      <diagonal/>
    </border>
    <border>
      <left/>
      <right/>
      <top style="dotted">
        <color indexed="8"/>
      </top>
      <bottom/>
      <diagonal/>
    </border>
    <border>
      <left/>
      <right/>
      <top style="dotted">
        <color indexed="8"/>
      </top>
      <bottom style="medium">
        <color indexed="8"/>
      </bottom>
      <diagonal/>
    </border>
    <border>
      <left/>
      <right style="medium">
        <color indexed="8"/>
      </right>
      <top style="dotted">
        <color indexed="8"/>
      </top>
      <bottom style="dotted">
        <color indexed="8"/>
      </bottom>
      <diagonal/>
    </border>
    <border>
      <left/>
      <right style="medium">
        <color indexed="8"/>
      </right>
      <top style="dotted">
        <color indexed="8"/>
      </top>
      <bottom/>
      <diagonal/>
    </border>
    <border>
      <left/>
      <right style="medium">
        <color indexed="8"/>
      </right>
      <top style="dotted">
        <color indexed="8"/>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diagonal/>
    </border>
    <border>
      <left style="medium">
        <color indexed="8"/>
      </left>
      <right style="medium">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dashed">
        <color indexed="64"/>
      </top>
      <bottom/>
      <diagonal/>
    </border>
    <border>
      <left style="hair">
        <color indexed="64"/>
      </left>
      <right/>
      <top/>
      <bottom style="dashed">
        <color indexed="64"/>
      </bottom>
      <diagonal/>
    </border>
    <border>
      <left/>
      <right/>
      <top style="dashed">
        <color indexed="64"/>
      </top>
      <bottom/>
      <diagonal/>
    </border>
    <border>
      <left/>
      <right/>
      <top/>
      <bottom style="dashed">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dashed">
        <color indexed="64"/>
      </top>
      <bottom/>
      <diagonal/>
    </border>
    <border>
      <left/>
      <right style="thin">
        <color indexed="64"/>
      </right>
      <top/>
      <bottom style="dashed">
        <color indexed="64"/>
      </bottom>
      <diagonal/>
    </border>
  </borders>
  <cellStyleXfs count="4">
    <xf numFmtId="0" fontId="0" fillId="0" borderId="0"/>
    <xf numFmtId="176" fontId="1" fillId="0" borderId="0" applyBorder="0" applyProtection="0"/>
    <xf numFmtId="38" fontId="1" fillId="0" borderId="0" applyFont="0" applyFill="0" applyBorder="0" applyAlignment="0" applyProtection="0"/>
    <xf numFmtId="0" fontId="1" fillId="0" borderId="0"/>
  </cellStyleXfs>
  <cellXfs count="539">
    <xf numFmtId="0" fontId="0" fillId="0" borderId="0" xfId="0"/>
    <xf numFmtId="0" fontId="0" fillId="0" borderId="0" xfId="0" applyFont="1"/>
    <xf numFmtId="0" fontId="0" fillId="0" borderId="0" xfId="0" applyFont="1" applyAlignment="1">
      <alignment vertical="center"/>
    </xf>
    <xf numFmtId="0" fontId="3" fillId="0" borderId="0" xfId="0" applyFont="1"/>
    <xf numFmtId="0" fontId="4" fillId="0" borderId="0" xfId="0" applyFont="1" applyBorder="1" applyAlignment="1">
      <alignment vertical="center"/>
    </xf>
    <xf numFmtId="0" fontId="5" fillId="0" borderId="0" xfId="0" applyFont="1" applyAlignment="1">
      <alignment vertical="center"/>
    </xf>
    <xf numFmtId="0" fontId="5" fillId="0" borderId="0" xfId="0" applyFont="1"/>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shrinkToFit="1"/>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xf numFmtId="0" fontId="5" fillId="0" borderId="0" xfId="0" applyFont="1" applyAlignment="1">
      <alignment horizontal="center" vertical="center"/>
    </xf>
    <xf numFmtId="177" fontId="6" fillId="0" borderId="0" xfId="0" applyNumberFormat="1" applyFont="1" applyBorder="1" applyAlignment="1">
      <alignment horizontal="center" vertical="center"/>
    </xf>
    <xf numFmtId="0" fontId="5" fillId="0" borderId="0" xfId="0" applyFont="1" applyAlignment="1">
      <alignment horizontal="distributed" vertical="center"/>
    </xf>
    <xf numFmtId="0" fontId="5" fillId="0" borderId="0" xfId="0" applyFont="1" applyBorder="1" applyAlignment="1">
      <alignment horizontal="left" vertical="center"/>
    </xf>
    <xf numFmtId="0" fontId="6" fillId="0" borderId="0" xfId="0" applyFont="1" applyBorder="1" applyAlignment="1">
      <alignment horizontal="center"/>
    </xf>
    <xf numFmtId="0" fontId="7" fillId="0" borderId="0" xfId="0" applyFont="1" applyAlignment="1">
      <alignment horizontal="center" vertical="center" shrinkToFit="1"/>
    </xf>
    <xf numFmtId="0" fontId="8" fillId="0" borderId="0" xfId="0" applyFont="1" applyBorder="1"/>
    <xf numFmtId="0" fontId="6" fillId="0" borderId="0" xfId="0" applyFont="1" applyBorder="1" applyAlignment="1">
      <alignment horizontal="right" vertical="center" shrinkToFit="1"/>
    </xf>
    <xf numFmtId="0" fontId="5" fillId="0" borderId="0" xfId="0" applyFont="1" applyBorder="1" applyAlignment="1">
      <alignment vertical="center" shrinkToFit="1"/>
    </xf>
    <xf numFmtId="0" fontId="6" fillId="0" borderId="1" xfId="0" applyFont="1" applyBorder="1" applyAlignment="1">
      <alignment horizontal="right" vertical="center"/>
    </xf>
    <xf numFmtId="0" fontId="9" fillId="0" borderId="0" xfId="0" applyFont="1" applyAlignment="1">
      <alignment vertical="center"/>
    </xf>
    <xf numFmtId="0" fontId="10" fillId="0" borderId="2" xfId="0" applyFont="1" applyBorder="1" applyAlignment="1">
      <alignment horizontal="distributed" vertical="center"/>
    </xf>
    <xf numFmtId="0" fontId="10" fillId="0" borderId="0" xfId="0" applyFont="1" applyAlignment="1">
      <alignment horizontal="distributed" vertical="center"/>
    </xf>
    <xf numFmtId="0" fontId="5" fillId="0" borderId="0" xfId="0" applyFont="1" applyAlignment="1">
      <alignment shrinkToFit="1"/>
    </xf>
    <xf numFmtId="0" fontId="5" fillId="0" borderId="0" xfId="0" applyFont="1" applyBorder="1" applyAlignment="1">
      <alignment horizontal="center" shrinkToFit="1"/>
    </xf>
    <xf numFmtId="0" fontId="5" fillId="0" borderId="0" xfId="0" applyFont="1" applyAlignment="1">
      <alignment horizontal="right" vertical="center"/>
    </xf>
    <xf numFmtId="178" fontId="0" fillId="0" borderId="0" xfId="0" applyNumberFormat="1" applyBorder="1" applyAlignment="1">
      <alignment horizontal="center" vertical="center"/>
    </xf>
    <xf numFmtId="0" fontId="11" fillId="0" borderId="0" xfId="0" applyFont="1" applyBorder="1" applyAlignment="1">
      <alignment horizontal="center" vertical="center"/>
    </xf>
    <xf numFmtId="0" fontId="3" fillId="0" borderId="3" xfId="0" applyFont="1" applyBorder="1"/>
    <xf numFmtId="0" fontId="12" fillId="0" borderId="4" xfId="0" applyFont="1" applyBorder="1" applyAlignment="1">
      <alignment horizontal="distributed" vertical="center"/>
    </xf>
    <xf numFmtId="0" fontId="12" fillId="0" borderId="5" xfId="0"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vertical="center" wrapText="1"/>
    </xf>
    <xf numFmtId="0" fontId="12" fillId="0" borderId="8" xfId="0" applyFont="1" applyBorder="1" applyAlignment="1">
      <alignment horizontal="center" vertical="center"/>
    </xf>
    <xf numFmtId="0" fontId="12" fillId="0" borderId="9" xfId="0" applyFont="1" applyBorder="1" applyAlignment="1">
      <alignment vertical="center" wrapText="1"/>
    </xf>
    <xf numFmtId="0" fontId="13"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horizontal="left" vertical="center" wrapText="1"/>
    </xf>
    <xf numFmtId="0" fontId="12" fillId="0" borderId="13" xfId="0" applyFont="1" applyBorder="1" applyAlignment="1">
      <alignment horizontal="right" vertical="center" wrapText="1"/>
    </xf>
    <xf numFmtId="0" fontId="12" fillId="0" borderId="12" xfId="0" applyFont="1" applyBorder="1" applyAlignment="1">
      <alignment horizontal="left" vertical="center"/>
    </xf>
    <xf numFmtId="0" fontId="0" fillId="0" borderId="10" xfId="0" applyFont="1" applyBorder="1" applyAlignment="1">
      <alignment horizontal="left" vertical="center"/>
    </xf>
    <xf numFmtId="0" fontId="3" fillId="0" borderId="10" xfId="0" applyFont="1" applyBorder="1" applyAlignment="1">
      <alignment horizontal="center" vertical="center"/>
    </xf>
    <xf numFmtId="0" fontId="14" fillId="0" borderId="9"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vertical="center"/>
    </xf>
    <xf numFmtId="0" fontId="12" fillId="0" borderId="6" xfId="0" applyFont="1" applyBorder="1" applyAlignment="1">
      <alignment horizontal="distributed" vertical="center"/>
    </xf>
    <xf numFmtId="0" fontId="3" fillId="0" borderId="14" xfId="0" applyFont="1" applyBorder="1"/>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0" fillId="0" borderId="0" xfId="0" applyFont="1" applyBorder="1" applyAlignment="1">
      <alignment vertical="center"/>
    </xf>
    <xf numFmtId="0" fontId="0" fillId="0" borderId="0" xfId="0" applyBorder="1" applyAlignment="1">
      <alignment horizontal="center" vertical="center"/>
    </xf>
    <xf numFmtId="0" fontId="3" fillId="0" borderId="16" xfId="0" applyFont="1" applyBorder="1" applyAlignment="1">
      <alignment horizontal="left" vertical="center"/>
    </xf>
    <xf numFmtId="179" fontId="15" fillId="0" borderId="17" xfId="0" applyNumberFormat="1" applyFont="1" applyBorder="1" applyAlignment="1">
      <alignment vertical="center" wrapText="1"/>
    </xf>
    <xf numFmtId="0" fontId="3" fillId="0" borderId="0" xfId="0" applyFont="1" applyBorder="1" applyAlignment="1">
      <alignment horizontal="center" vertical="center"/>
    </xf>
    <xf numFmtId="0" fontId="12" fillId="0" borderId="7" xfId="0" applyFont="1" applyBorder="1" applyAlignment="1">
      <alignment horizontal="left" vertical="center"/>
    </xf>
    <xf numFmtId="0" fontId="12" fillId="0" borderId="18" xfId="0" applyFont="1" applyBorder="1" applyAlignment="1">
      <alignment horizontal="left" vertical="center"/>
    </xf>
    <xf numFmtId="0" fontId="3" fillId="0" borderId="11" xfId="0" applyFont="1" applyBorder="1" applyAlignment="1">
      <alignment horizontal="left" vertical="center"/>
    </xf>
    <xf numFmtId="0" fontId="12" fillId="0" borderId="12" xfId="0" applyFont="1" applyBorder="1" applyAlignment="1">
      <alignment vertical="center"/>
    </xf>
    <xf numFmtId="0" fontId="12" fillId="0" borderId="18" xfId="0" applyFont="1" applyBorder="1" applyAlignment="1">
      <alignment vertical="center"/>
    </xf>
    <xf numFmtId="0" fontId="13" fillId="0" borderId="18" xfId="0" applyFont="1" applyBorder="1" applyAlignment="1">
      <alignment vertical="center"/>
    </xf>
    <xf numFmtId="0" fontId="3" fillId="0" borderId="19" xfId="0" applyFont="1" applyBorder="1" applyAlignment="1">
      <alignment vertical="center"/>
    </xf>
    <xf numFmtId="0" fontId="12" fillId="0" borderId="11" xfId="0" applyFont="1" applyBorder="1" applyAlignment="1">
      <alignment vertical="center"/>
    </xf>
    <xf numFmtId="0" fontId="3" fillId="0" borderId="20" xfId="0" applyFont="1" applyBorder="1" applyAlignment="1">
      <alignment vertical="center"/>
    </xf>
    <xf numFmtId="0" fontId="13" fillId="0" borderId="11" xfId="0" applyFont="1" applyBorder="1" applyAlignment="1">
      <alignment vertical="center"/>
    </xf>
    <xf numFmtId="0" fontId="12" fillId="0" borderId="21" xfId="0" applyFont="1" applyBorder="1" applyAlignment="1">
      <alignment horizontal="left" vertical="center"/>
    </xf>
    <xf numFmtId="0" fontId="14" fillId="0" borderId="10" xfId="0" applyFont="1" applyBorder="1" applyAlignment="1">
      <alignment vertical="center"/>
    </xf>
    <xf numFmtId="0" fontId="13" fillId="0" borderId="22" xfId="0" applyFont="1" applyBorder="1" applyAlignment="1">
      <alignment vertical="center"/>
    </xf>
    <xf numFmtId="0" fontId="3" fillId="0" borderId="15" xfId="0" applyFont="1" applyBorder="1" applyAlignment="1">
      <alignment horizontal="center" vertical="center"/>
    </xf>
    <xf numFmtId="0" fontId="12" fillId="0" borderId="23" xfId="0" applyFont="1" applyBorder="1" applyAlignment="1">
      <alignment vertical="center"/>
    </xf>
    <xf numFmtId="0" fontId="16" fillId="0" borderId="3" xfId="0" applyFont="1" applyBorder="1" applyAlignment="1">
      <alignment horizontal="right"/>
    </xf>
    <xf numFmtId="0" fontId="3" fillId="0" borderId="24" xfId="0" applyFont="1" applyBorder="1" applyAlignment="1">
      <alignment horizontal="left" vertical="center"/>
    </xf>
    <xf numFmtId="0" fontId="3" fillId="0" borderId="25" xfId="0" applyFont="1" applyBorder="1" applyAlignment="1">
      <alignment vertical="center"/>
    </xf>
    <xf numFmtId="0" fontId="13" fillId="0" borderId="0" xfId="0" applyFont="1" applyBorder="1" applyAlignment="1">
      <alignment horizontal="right" vertical="center"/>
    </xf>
    <xf numFmtId="0" fontId="12" fillId="2" borderId="3" xfId="0" applyFont="1" applyFill="1" applyBorder="1" applyAlignment="1">
      <alignment horizontal="center"/>
    </xf>
    <xf numFmtId="176" fontId="17" fillId="0" borderId="16" xfId="0" applyNumberFormat="1" applyFont="1" applyBorder="1"/>
    <xf numFmtId="176" fontId="17" fillId="0" borderId="4" xfId="0" applyNumberFormat="1" applyFont="1" applyBorder="1" applyAlignment="1">
      <alignment horizontal="right" vertical="center"/>
    </xf>
    <xf numFmtId="176" fontId="18" fillId="0" borderId="0" xfId="0" applyNumberFormat="1" applyFont="1"/>
    <xf numFmtId="176" fontId="19" fillId="0" borderId="26" xfId="0" applyNumberFormat="1" applyFont="1" applyBorder="1" applyAlignment="1">
      <alignment horizontal="center" vertical="center"/>
    </xf>
    <xf numFmtId="176" fontId="20" fillId="0" borderId="27" xfId="1" applyNumberFormat="1" applyFont="1" applyBorder="1" applyAlignment="1" applyProtection="1">
      <alignment horizontal="right"/>
    </xf>
    <xf numFmtId="176" fontId="20" fillId="0" borderId="28" xfId="1" applyNumberFormat="1" applyFont="1" applyBorder="1" applyAlignment="1" applyProtection="1">
      <alignment horizontal="right"/>
    </xf>
    <xf numFmtId="176" fontId="20" fillId="0" borderId="0" xfId="1" applyNumberFormat="1" applyFont="1" applyBorder="1" applyAlignment="1" applyProtection="1">
      <alignment horizontal="right"/>
    </xf>
    <xf numFmtId="176" fontId="18" fillId="0" borderId="14" xfId="1" applyNumberFormat="1" applyFont="1" applyBorder="1" applyAlignment="1" applyProtection="1">
      <alignment horizontal="right" vertical="center"/>
    </xf>
    <xf numFmtId="176" fontId="20" fillId="0" borderId="23" xfId="1" applyNumberFormat="1" applyFont="1" applyBorder="1" applyAlignment="1" applyProtection="1">
      <alignment horizontal="right" vertical="center"/>
    </xf>
    <xf numFmtId="176" fontId="18" fillId="0" borderId="28" xfId="1" applyNumberFormat="1" applyFont="1" applyBorder="1" applyAlignment="1" applyProtection="1">
      <alignment horizontal="right" vertical="center"/>
    </xf>
    <xf numFmtId="176" fontId="1" fillId="0" borderId="28" xfId="1" applyNumberFormat="1" applyFont="1" applyBorder="1" applyAlignment="1" applyProtection="1">
      <alignment horizontal="right" vertical="center"/>
    </xf>
    <xf numFmtId="176" fontId="18" fillId="0" borderId="0" xfId="1" applyNumberFormat="1" applyFont="1" applyBorder="1" applyAlignment="1" applyProtection="1">
      <alignment horizontal="right" vertical="center"/>
    </xf>
    <xf numFmtId="176" fontId="20" fillId="0" borderId="0" xfId="1" applyNumberFormat="1" applyFont="1" applyBorder="1" applyAlignment="1" applyProtection="1">
      <alignment horizontal="right" vertical="center"/>
    </xf>
    <xf numFmtId="176" fontId="20" fillId="0" borderId="28" xfId="1" applyNumberFormat="1" applyFont="1" applyBorder="1" applyAlignment="1" applyProtection="1">
      <alignment horizontal="right" vertical="center"/>
    </xf>
    <xf numFmtId="176" fontId="20" fillId="0" borderId="29" xfId="1" applyNumberFormat="1" applyFont="1" applyBorder="1" applyAlignment="1" applyProtection="1">
      <alignment horizontal="right" vertical="center"/>
    </xf>
    <xf numFmtId="176" fontId="18" fillId="0" borderId="3" xfId="1" applyNumberFormat="1" applyFont="1" applyBorder="1" applyAlignment="1" applyProtection="1">
      <alignment horizontal="right" vertical="center"/>
    </xf>
    <xf numFmtId="176" fontId="21" fillId="0" borderId="13" xfId="1" applyNumberFormat="1" applyFont="1" applyBorder="1" applyAlignment="1" applyProtection="1">
      <alignment horizontal="right" vertical="center"/>
    </xf>
    <xf numFmtId="176" fontId="18" fillId="0" borderId="16" xfId="1" applyNumberFormat="1" applyFont="1" applyBorder="1" applyAlignment="1" applyProtection="1">
      <alignment horizontal="right" vertical="center"/>
    </xf>
    <xf numFmtId="176" fontId="18" fillId="0" borderId="30" xfId="0" applyNumberFormat="1" applyFont="1" applyBorder="1" applyAlignment="1">
      <alignment horizontal="right" vertical="center"/>
    </xf>
    <xf numFmtId="176" fontId="18" fillId="0" borderId="14" xfId="0" applyNumberFormat="1" applyFont="1" applyBorder="1"/>
    <xf numFmtId="176" fontId="18" fillId="0" borderId="4" xfId="0" applyNumberFormat="1" applyFont="1" applyBorder="1" applyAlignment="1">
      <alignment horizontal="right" vertical="center"/>
    </xf>
    <xf numFmtId="0" fontId="12" fillId="0" borderId="3" xfId="0" applyFont="1" applyBorder="1" applyAlignment="1">
      <alignment horizontal="center"/>
    </xf>
    <xf numFmtId="0" fontId="22" fillId="0" borderId="3" xfId="0" applyFont="1" applyBorder="1"/>
    <xf numFmtId="0" fontId="12" fillId="0" borderId="24" xfId="0" applyFont="1" applyBorder="1" applyAlignment="1">
      <alignment vertical="center"/>
    </xf>
    <xf numFmtId="0" fontId="3" fillId="0" borderId="26" xfId="0" applyFont="1" applyBorder="1" applyAlignment="1">
      <alignment horizontal="center" vertical="center"/>
    </xf>
    <xf numFmtId="0" fontId="12" fillId="0" borderId="27" xfId="0" applyFont="1" applyBorder="1" applyAlignment="1">
      <alignment vertical="center"/>
    </xf>
    <xf numFmtId="0" fontId="12" fillId="0" borderId="31" xfId="0" applyFont="1" applyBorder="1" applyAlignment="1">
      <alignment vertical="center"/>
    </xf>
    <xf numFmtId="0" fontId="12" fillId="0" borderId="14" xfId="0" applyFont="1" applyBorder="1" applyAlignment="1">
      <alignment vertical="center"/>
    </xf>
    <xf numFmtId="0" fontId="13" fillId="0" borderId="31" xfId="0" applyFont="1" applyBorder="1" applyAlignment="1">
      <alignment vertical="center"/>
    </xf>
    <xf numFmtId="0" fontId="12" fillId="0" borderId="29" xfId="0" applyFont="1" applyBorder="1" applyAlignment="1">
      <alignment vertical="center"/>
    </xf>
    <xf numFmtId="0" fontId="12" fillId="0" borderId="3" xfId="0" applyFont="1" applyBorder="1" applyAlignment="1">
      <alignment vertical="center"/>
    </xf>
    <xf numFmtId="0" fontId="3" fillId="0" borderId="24" xfId="0" applyFont="1" applyBorder="1" applyAlignment="1">
      <alignment vertical="center"/>
    </xf>
    <xf numFmtId="0" fontId="12" fillId="0" borderId="32" xfId="0" applyFont="1" applyBorder="1" applyAlignment="1">
      <alignment vertical="center"/>
    </xf>
    <xf numFmtId="0" fontId="12" fillId="0" borderId="16" xfId="0" applyFont="1" applyBorder="1" applyAlignment="1">
      <alignment vertical="center"/>
    </xf>
    <xf numFmtId="0" fontId="0" fillId="0" borderId="10" xfId="0" applyFont="1" applyBorder="1"/>
    <xf numFmtId="0" fontId="0" fillId="0" borderId="10" xfId="0" applyBorder="1"/>
    <xf numFmtId="0" fontId="0" fillId="0" borderId="10" xfId="0" applyBorder="1" applyAlignment="1">
      <alignment vertical="center"/>
    </xf>
    <xf numFmtId="0" fontId="23" fillId="0" borderId="0" xfId="0" applyFont="1" applyFill="1"/>
    <xf numFmtId="0" fontId="23" fillId="0" borderId="0" xfId="0" applyFont="1" applyFill="1" applyAlignment="1">
      <alignment vertical="center"/>
    </xf>
    <xf numFmtId="176" fontId="23" fillId="0" borderId="0" xfId="0" applyNumberFormat="1" applyFont="1" applyFill="1" applyAlignment="1">
      <alignment vertical="center"/>
    </xf>
    <xf numFmtId="0" fontId="11" fillId="0" borderId="33" xfId="0" applyFont="1" applyFill="1" applyBorder="1" applyAlignment="1">
      <alignment horizontal="center" vertical="center" textRotation="255"/>
    </xf>
    <xf numFmtId="176" fontId="23" fillId="0" borderId="34" xfId="0" applyNumberFormat="1" applyFont="1" applyFill="1" applyBorder="1" applyAlignment="1">
      <alignment vertical="center"/>
    </xf>
    <xf numFmtId="176" fontId="0" fillId="0" borderId="34" xfId="0" applyNumberFormat="1" applyFont="1" applyFill="1" applyBorder="1" applyAlignment="1">
      <alignment vertical="center"/>
    </xf>
    <xf numFmtId="176" fontId="24" fillId="0" borderId="35" xfId="0" applyNumberFormat="1" applyFont="1" applyFill="1" applyBorder="1" applyAlignment="1">
      <alignment horizontal="right" vertical="center"/>
    </xf>
    <xf numFmtId="176" fontId="25" fillId="0" borderId="36" xfId="0" applyNumberFormat="1" applyFont="1" applyFill="1" applyBorder="1" applyAlignment="1">
      <alignment horizontal="center" vertical="center"/>
    </xf>
    <xf numFmtId="176" fontId="11" fillId="0" borderId="37" xfId="0" applyNumberFormat="1" applyFont="1" applyFill="1" applyBorder="1" applyAlignment="1">
      <alignment horizontal="center" vertical="center"/>
    </xf>
    <xf numFmtId="176" fontId="23" fillId="0" borderId="38" xfId="0" applyNumberFormat="1" applyFont="1" applyFill="1" applyBorder="1" applyAlignment="1">
      <alignment vertical="center"/>
    </xf>
    <xf numFmtId="176" fontId="11" fillId="0" borderId="39" xfId="0" applyNumberFormat="1" applyFont="1" applyFill="1" applyBorder="1" applyAlignment="1">
      <alignment horizontal="center" vertical="center"/>
    </xf>
    <xf numFmtId="178" fontId="23" fillId="0" borderId="0" xfId="0" applyNumberFormat="1" applyFont="1" applyFill="1" applyAlignment="1">
      <alignment vertical="center"/>
    </xf>
    <xf numFmtId="0" fontId="11" fillId="0" borderId="40" xfId="0" applyFont="1" applyFill="1" applyBorder="1" applyAlignment="1">
      <alignment horizontal="center" vertical="center"/>
    </xf>
    <xf numFmtId="0" fontId="11" fillId="0" borderId="13" xfId="0" applyFont="1" applyFill="1" applyBorder="1" applyAlignment="1">
      <alignment horizontal="center" vertical="center"/>
    </xf>
    <xf numFmtId="176" fontId="26" fillId="0" borderId="30" xfId="0" applyNumberFormat="1" applyFont="1" applyFill="1" applyBorder="1" applyAlignment="1">
      <alignment horizontal="left" vertical="center"/>
    </xf>
    <xf numFmtId="176" fontId="24" fillId="0" borderId="30" xfId="0" applyNumberFormat="1" applyFont="1" applyFill="1" applyBorder="1" applyAlignment="1">
      <alignment horizontal="left" vertical="center"/>
    </xf>
    <xf numFmtId="176" fontId="15" fillId="0" borderId="30" xfId="0" applyNumberFormat="1" applyFont="1" applyFill="1" applyBorder="1" applyAlignment="1">
      <alignment horizontal="left" vertical="center"/>
    </xf>
    <xf numFmtId="176" fontId="23" fillId="0" borderId="30" xfId="0" applyNumberFormat="1" applyFont="1" applyFill="1" applyBorder="1" applyAlignment="1">
      <alignment horizontal="left" vertical="center"/>
    </xf>
    <xf numFmtId="176" fontId="23" fillId="0" borderId="0" xfId="0" applyNumberFormat="1" applyFont="1" applyFill="1" applyBorder="1" applyAlignment="1">
      <alignment vertical="center"/>
    </xf>
    <xf numFmtId="0" fontId="23" fillId="0" borderId="0" xfId="0" applyFont="1" applyFill="1" applyAlignment="1"/>
    <xf numFmtId="176" fontId="11" fillId="0" borderId="13" xfId="0" applyNumberFormat="1" applyFont="1" applyFill="1" applyBorder="1" applyAlignment="1">
      <alignment horizontal="distributed" vertical="center" indent="2"/>
    </xf>
    <xf numFmtId="176" fontId="13" fillId="0" borderId="13" xfId="0" applyNumberFormat="1" applyFont="1" applyFill="1" applyBorder="1" applyAlignment="1">
      <alignment horizontal="distributed" vertical="center" indent="2"/>
    </xf>
    <xf numFmtId="176" fontId="11" fillId="0" borderId="41" xfId="0" applyNumberFormat="1" applyFont="1" applyFill="1" applyBorder="1" applyAlignment="1">
      <alignment vertical="center"/>
    </xf>
    <xf numFmtId="176" fontId="23" fillId="0" borderId="42" xfId="0" applyNumberFormat="1" applyFont="1" applyFill="1" applyBorder="1" applyAlignment="1">
      <alignment vertical="center"/>
    </xf>
    <xf numFmtId="0" fontId="11" fillId="0" borderId="0" xfId="0" applyFont="1" applyFill="1" applyAlignment="1">
      <alignment horizontal="left"/>
    </xf>
    <xf numFmtId="0" fontId="11" fillId="0" borderId="43"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44" xfId="0" applyFont="1" applyFill="1" applyBorder="1" applyAlignment="1">
      <alignment horizontal="right" vertical="center"/>
    </xf>
    <xf numFmtId="0" fontId="23" fillId="0" borderId="45" xfId="0" applyFont="1" applyFill="1" applyBorder="1" applyAlignment="1">
      <alignment horizontal="right" vertical="center"/>
    </xf>
    <xf numFmtId="176" fontId="24" fillId="0" borderId="45" xfId="1" applyNumberFormat="1" applyFont="1" applyFill="1" applyBorder="1" applyAlignment="1" applyProtection="1">
      <alignment vertical="center"/>
    </xf>
    <xf numFmtId="176" fontId="23" fillId="0" borderId="45" xfId="1" applyNumberFormat="1" applyFont="1" applyFill="1" applyBorder="1" applyAlignment="1" applyProtection="1">
      <alignment vertical="center"/>
    </xf>
    <xf numFmtId="176" fontId="1" fillId="0" borderId="45" xfId="1" applyNumberFormat="1" applyFont="1" applyFill="1" applyBorder="1" applyAlignment="1" applyProtection="1">
      <alignment vertical="center"/>
    </xf>
    <xf numFmtId="176" fontId="11" fillId="0" borderId="43" xfId="0" applyNumberFormat="1" applyFont="1" applyFill="1" applyBorder="1" applyAlignment="1">
      <alignment horizontal="right" vertical="center"/>
    </xf>
    <xf numFmtId="176" fontId="23" fillId="0" borderId="46" xfId="0" applyNumberFormat="1" applyFont="1" applyFill="1" applyBorder="1" applyAlignment="1">
      <alignment vertical="center"/>
    </xf>
    <xf numFmtId="176" fontId="11" fillId="0" borderId="44" xfId="0" applyNumberFormat="1" applyFont="1" applyFill="1" applyBorder="1" applyAlignment="1">
      <alignment horizontal="right" vertical="center"/>
    </xf>
    <xf numFmtId="176" fontId="23" fillId="0" borderId="47" xfId="0" applyNumberFormat="1" applyFont="1" applyFill="1" applyBorder="1" applyAlignment="1">
      <alignment vertical="center"/>
    </xf>
    <xf numFmtId="0" fontId="11" fillId="0" borderId="48" xfId="0" applyFont="1" applyFill="1" applyBorder="1" applyAlignment="1">
      <alignment horizontal="center" vertical="center"/>
    </xf>
    <xf numFmtId="0" fontId="23" fillId="0" borderId="17" xfId="0" applyFont="1" applyFill="1" applyBorder="1" applyAlignment="1">
      <alignment vertical="center"/>
    </xf>
    <xf numFmtId="0" fontId="11" fillId="0" borderId="17" xfId="0" applyFont="1" applyFill="1" applyBorder="1" applyAlignment="1">
      <alignment horizontal="right" vertical="center"/>
    </xf>
    <xf numFmtId="0" fontId="11" fillId="0" borderId="49" xfId="0" applyFont="1" applyFill="1" applyBorder="1" applyAlignment="1">
      <alignment horizontal="center" vertical="center"/>
    </xf>
    <xf numFmtId="176" fontId="24" fillId="0" borderId="29" xfId="0" applyNumberFormat="1" applyFont="1" applyFill="1" applyBorder="1" applyAlignment="1">
      <alignment vertical="center"/>
    </xf>
    <xf numFmtId="176" fontId="23" fillId="0" borderId="29" xfId="0" applyNumberFormat="1" applyFont="1" applyFill="1" applyBorder="1" applyAlignment="1">
      <alignment vertical="center"/>
    </xf>
    <xf numFmtId="176" fontId="0" fillId="0" borderId="29" xfId="0" applyNumberFormat="1" applyFont="1" applyFill="1" applyBorder="1" applyAlignment="1">
      <alignment vertical="center"/>
    </xf>
    <xf numFmtId="176" fontId="11" fillId="0" borderId="50" xfId="0" applyNumberFormat="1" applyFont="1" applyFill="1" applyBorder="1" applyAlignment="1">
      <alignment horizontal="right" vertical="center"/>
    </xf>
    <xf numFmtId="176" fontId="23" fillId="0" borderId="3" xfId="0" applyNumberFormat="1" applyFont="1" applyFill="1" applyBorder="1" applyAlignment="1">
      <alignment vertical="center"/>
    </xf>
    <xf numFmtId="176" fontId="27" fillId="0" borderId="25" xfId="0" applyNumberFormat="1" applyFont="1" applyFill="1" applyBorder="1" applyAlignment="1">
      <alignment horizontal="center" vertical="center"/>
    </xf>
    <xf numFmtId="176" fontId="11" fillId="0" borderId="31" xfId="0" applyNumberFormat="1" applyFont="1" applyFill="1" applyBorder="1" applyAlignment="1">
      <alignment horizontal="center" vertical="center"/>
    </xf>
    <xf numFmtId="176" fontId="27" fillId="0" borderId="51" xfId="0" applyNumberFormat="1" applyFont="1" applyFill="1" applyBorder="1" applyAlignment="1">
      <alignment horizontal="center" vertical="center"/>
    </xf>
    <xf numFmtId="176" fontId="23" fillId="0" borderId="52" xfId="0" applyNumberFormat="1" applyFont="1" applyFill="1" applyBorder="1" applyAlignment="1">
      <alignment horizontal="right" vertical="center"/>
    </xf>
    <xf numFmtId="176" fontId="23" fillId="0" borderId="53" xfId="0" applyNumberFormat="1" applyFont="1" applyFill="1" applyBorder="1" applyAlignment="1">
      <alignment horizontal="center" vertical="center"/>
    </xf>
    <xf numFmtId="176" fontId="23" fillId="0" borderId="54" xfId="0" applyNumberFormat="1" applyFont="1" applyFill="1" applyBorder="1" applyAlignment="1">
      <alignment horizontal="center" vertical="center"/>
    </xf>
    <xf numFmtId="0" fontId="11" fillId="0" borderId="55" xfId="0" applyFont="1" applyFill="1" applyBorder="1" applyAlignment="1">
      <alignment horizontal="center" vertical="center"/>
    </xf>
    <xf numFmtId="0" fontId="23" fillId="0" borderId="42" xfId="0" applyFont="1" applyFill="1" applyBorder="1" applyAlignment="1">
      <alignment vertical="center"/>
    </xf>
    <xf numFmtId="0" fontId="11" fillId="0" borderId="42" xfId="0" applyFont="1" applyFill="1" applyBorder="1" applyAlignment="1">
      <alignment horizontal="right" vertical="center"/>
    </xf>
    <xf numFmtId="0" fontId="11" fillId="0" borderId="42" xfId="0" applyFont="1" applyFill="1" applyBorder="1" applyAlignment="1">
      <alignment horizontal="center" vertical="center"/>
    </xf>
    <xf numFmtId="176" fontId="23" fillId="0" borderId="56" xfId="0" applyNumberFormat="1" applyFont="1" applyFill="1" applyBorder="1" applyAlignment="1">
      <alignment vertical="center"/>
    </xf>
    <xf numFmtId="176" fontId="23" fillId="0" borderId="57" xfId="0" applyNumberFormat="1" applyFont="1" applyFill="1" applyBorder="1" applyAlignment="1">
      <alignment vertical="center"/>
    </xf>
    <xf numFmtId="176" fontId="0" fillId="0" borderId="57" xfId="0" applyNumberFormat="1" applyFont="1" applyFill="1" applyBorder="1" applyAlignment="1">
      <alignment vertical="center"/>
    </xf>
    <xf numFmtId="176" fontId="23" fillId="0" borderId="58" xfId="0" applyNumberFormat="1" applyFont="1" applyFill="1" applyBorder="1" applyAlignment="1">
      <alignment vertical="center"/>
    </xf>
    <xf numFmtId="176" fontId="11" fillId="0" borderId="59" xfId="0" applyNumberFormat="1" applyFont="1" applyFill="1" applyBorder="1" applyAlignment="1">
      <alignment horizontal="right" vertical="center"/>
    </xf>
    <xf numFmtId="176" fontId="23" fillId="0" borderId="60" xfId="0" applyNumberFormat="1" applyFont="1" applyFill="1" applyBorder="1" applyAlignment="1">
      <alignment vertical="center"/>
    </xf>
    <xf numFmtId="176" fontId="28" fillId="0" borderId="61" xfId="0" applyNumberFormat="1" applyFont="1" applyFill="1" applyBorder="1" applyAlignment="1">
      <alignment horizontal="center" vertical="center"/>
    </xf>
    <xf numFmtId="176" fontId="28" fillId="0" borderId="62" xfId="0" applyNumberFormat="1" applyFont="1" applyFill="1" applyBorder="1" applyAlignment="1">
      <alignment horizontal="center" vertical="center"/>
    </xf>
    <xf numFmtId="176" fontId="11" fillId="0" borderId="42" xfId="0" applyNumberFormat="1" applyFont="1" applyFill="1" applyBorder="1" applyAlignment="1">
      <alignment horizontal="right" vertical="center"/>
    </xf>
    <xf numFmtId="176" fontId="11" fillId="0" borderId="63" xfId="0" applyNumberFormat="1" applyFont="1" applyFill="1" applyBorder="1" applyAlignment="1">
      <alignment horizontal="right" vertical="center"/>
    </xf>
    <xf numFmtId="0" fontId="11" fillId="0" borderId="64" xfId="0" applyFont="1" applyFill="1" applyBorder="1" applyAlignment="1">
      <alignment vertical="center"/>
    </xf>
    <xf numFmtId="0" fontId="11" fillId="0" borderId="65" xfId="0" applyFont="1" applyFill="1" applyBorder="1" applyAlignment="1">
      <alignment horizontal="center" vertical="center" shrinkToFit="1"/>
    </xf>
    <xf numFmtId="176" fontId="28" fillId="0" borderId="66" xfId="0" applyNumberFormat="1" applyFont="1" applyFill="1" applyBorder="1" applyAlignment="1">
      <alignment vertical="center"/>
    </xf>
    <xf numFmtId="176" fontId="28" fillId="0" borderId="29" xfId="0" applyNumberFormat="1" applyFont="1" applyFill="1" applyBorder="1" applyAlignment="1">
      <alignment vertical="center"/>
    </xf>
    <xf numFmtId="176" fontId="28" fillId="0" borderId="67" xfId="0" applyNumberFormat="1" applyFont="1" applyFill="1" applyBorder="1" applyAlignment="1">
      <alignment vertical="center"/>
    </xf>
    <xf numFmtId="176" fontId="11" fillId="0" borderId="17" xfId="0" applyNumberFormat="1" applyFont="1" applyFill="1" applyBorder="1" applyAlignment="1">
      <alignment horizontal="right" vertical="center"/>
    </xf>
    <xf numFmtId="176" fontId="28" fillId="0" borderId="68" xfId="0" applyNumberFormat="1" applyFont="1" applyFill="1" applyBorder="1" applyAlignment="1">
      <alignment vertical="center" shrinkToFit="1"/>
    </xf>
    <xf numFmtId="176" fontId="11" fillId="0" borderId="69" xfId="0" applyNumberFormat="1" applyFont="1" applyFill="1" applyBorder="1" applyAlignment="1">
      <alignment horizontal="right" vertical="center"/>
    </xf>
    <xf numFmtId="176" fontId="28" fillId="0" borderId="70" xfId="0" applyNumberFormat="1" applyFont="1" applyFill="1" applyBorder="1" applyAlignment="1">
      <alignment vertical="center"/>
    </xf>
    <xf numFmtId="176" fontId="11" fillId="0" borderId="0" xfId="0" applyNumberFormat="1" applyFont="1" applyFill="1" applyBorder="1" applyAlignment="1">
      <alignment horizontal="right" vertical="center"/>
    </xf>
    <xf numFmtId="176" fontId="23" fillId="0" borderId="71" xfId="0" applyNumberFormat="1" applyFont="1" applyFill="1" applyBorder="1" applyAlignment="1">
      <alignment vertical="center"/>
    </xf>
    <xf numFmtId="0" fontId="11" fillId="0" borderId="7" xfId="0" applyFont="1" applyFill="1" applyBorder="1" applyAlignment="1">
      <alignment horizontal="center" vertical="center" wrapText="1"/>
    </xf>
    <xf numFmtId="0" fontId="11" fillId="0" borderId="10" xfId="0" applyFont="1" applyFill="1" applyBorder="1" applyAlignment="1">
      <alignment horizontal="center" vertical="center"/>
    </xf>
    <xf numFmtId="176" fontId="28" fillId="0" borderId="72" xfId="0" applyNumberFormat="1" applyFont="1" applyFill="1" applyBorder="1" applyAlignment="1">
      <alignment vertical="center"/>
    </xf>
    <xf numFmtId="176" fontId="28" fillId="0" borderId="13" xfId="0" applyNumberFormat="1" applyFont="1" applyFill="1" applyBorder="1" applyAlignment="1">
      <alignment vertical="center"/>
    </xf>
    <xf numFmtId="176" fontId="0" fillId="0" borderId="13" xfId="0" applyNumberFormat="1" applyFont="1" applyFill="1" applyBorder="1" applyAlignment="1">
      <alignment vertical="center"/>
    </xf>
    <xf numFmtId="176" fontId="28" fillId="0" borderId="73" xfId="0" applyNumberFormat="1" applyFont="1" applyFill="1" applyBorder="1" applyAlignment="1">
      <alignment vertical="center"/>
    </xf>
    <xf numFmtId="176" fontId="11" fillId="0" borderId="11" xfId="0" applyNumberFormat="1" applyFont="1" applyFill="1" applyBorder="1" applyAlignment="1">
      <alignment horizontal="right" vertical="center"/>
    </xf>
    <xf numFmtId="176" fontId="23" fillId="0" borderId="10" xfId="0" applyNumberFormat="1" applyFont="1" applyFill="1" applyBorder="1" applyAlignment="1">
      <alignment vertical="center"/>
    </xf>
    <xf numFmtId="176" fontId="29" fillId="0" borderId="74" xfId="0" applyNumberFormat="1" applyFont="1" applyFill="1" applyBorder="1" applyAlignment="1">
      <alignment vertical="center" shrinkToFit="1"/>
    </xf>
    <xf numFmtId="176" fontId="11" fillId="0" borderId="10" xfId="0" applyNumberFormat="1" applyFont="1" applyFill="1" applyBorder="1" applyAlignment="1">
      <alignment horizontal="right" vertical="center"/>
    </xf>
    <xf numFmtId="176" fontId="30" fillId="0" borderId="75" xfId="0" applyNumberFormat="1" applyFont="1" applyFill="1" applyBorder="1" applyAlignment="1">
      <alignment vertical="center"/>
    </xf>
    <xf numFmtId="176" fontId="23" fillId="0" borderId="15" xfId="0" applyNumberFormat="1" applyFont="1" applyFill="1" applyBorder="1" applyAlignment="1">
      <alignment vertical="center"/>
    </xf>
    <xf numFmtId="176" fontId="23" fillId="0" borderId="76" xfId="0" applyNumberFormat="1" applyFont="1" applyFill="1" applyBorder="1" applyAlignment="1">
      <alignment vertical="center"/>
    </xf>
    <xf numFmtId="0" fontId="11" fillId="0" borderId="7" xfId="0" applyFont="1" applyFill="1" applyBorder="1" applyAlignment="1">
      <alignment horizontal="left" vertical="center" wrapText="1"/>
    </xf>
    <xf numFmtId="176" fontId="28" fillId="0" borderId="77" xfId="0" applyNumberFormat="1" applyFont="1" applyFill="1" applyBorder="1" applyAlignment="1">
      <alignment vertical="center" shrinkToFit="1"/>
    </xf>
    <xf numFmtId="176" fontId="28" fillId="0" borderId="78" xfId="0" applyNumberFormat="1" applyFont="1" applyFill="1" applyBorder="1" applyAlignment="1">
      <alignment vertical="center"/>
    </xf>
    <xf numFmtId="0" fontId="11" fillId="0" borderId="79" xfId="0" applyFont="1" applyFill="1" applyBorder="1" applyAlignment="1">
      <alignment horizontal="left" vertical="center"/>
    </xf>
    <xf numFmtId="176" fontId="29" fillId="0" borderId="77" xfId="0" applyNumberFormat="1" applyFont="1" applyFill="1" applyBorder="1" applyAlignment="1">
      <alignment vertical="center" shrinkToFit="1"/>
    </xf>
    <xf numFmtId="176" fontId="30" fillId="0" borderId="80" xfId="0" applyNumberFormat="1" applyFont="1" applyFill="1" applyBorder="1" applyAlignment="1">
      <alignment vertical="center"/>
    </xf>
    <xf numFmtId="0" fontId="11" fillId="0" borderId="11" xfId="0" applyFont="1" applyFill="1" applyBorder="1" applyAlignment="1">
      <alignment horizontal="center" vertical="center"/>
    </xf>
    <xf numFmtId="176" fontId="29" fillId="0" borderId="74" xfId="0" applyNumberFormat="1" applyFont="1" applyFill="1" applyBorder="1" applyAlignment="1">
      <alignment horizontal="center" vertical="center" shrinkToFit="1"/>
    </xf>
    <xf numFmtId="176" fontId="27" fillId="0" borderId="74" xfId="0" applyNumberFormat="1" applyFont="1" applyFill="1" applyBorder="1" applyAlignment="1">
      <alignment vertical="center" shrinkToFit="1"/>
    </xf>
    <xf numFmtId="176" fontId="28" fillId="0" borderId="80" xfId="0" applyNumberFormat="1" applyFont="1" applyFill="1" applyBorder="1" applyAlignment="1">
      <alignment vertical="center"/>
    </xf>
    <xf numFmtId="176" fontId="28" fillId="0" borderId="75" xfId="0" applyNumberFormat="1" applyFont="1" applyFill="1" applyBorder="1" applyAlignment="1">
      <alignment vertical="center"/>
    </xf>
    <xf numFmtId="0" fontId="11" fillId="0" borderId="0" xfId="0" applyFont="1" applyFill="1" applyAlignment="1">
      <alignment horizontal="right" vertical="center"/>
    </xf>
    <xf numFmtId="0" fontId="23" fillId="0" borderId="3" xfId="0" applyFont="1" applyFill="1" applyBorder="1" applyAlignment="1">
      <alignment horizontal="center" vertical="center"/>
    </xf>
    <xf numFmtId="0" fontId="11" fillId="0" borderId="0" xfId="0" applyFont="1" applyFill="1" applyAlignment="1">
      <alignment horizontal="center" vertical="center"/>
    </xf>
    <xf numFmtId="0" fontId="11" fillId="0" borderId="6" xfId="0" applyFont="1" applyFill="1" applyBorder="1" applyAlignment="1">
      <alignment horizontal="center" vertical="center"/>
    </xf>
    <xf numFmtId="0" fontId="11" fillId="0" borderId="3" xfId="0" applyFont="1" applyFill="1" applyBorder="1" applyAlignment="1">
      <alignment horizontal="center" vertical="center"/>
    </xf>
    <xf numFmtId="176" fontId="28" fillId="0" borderId="81" xfId="0" applyNumberFormat="1" applyFont="1" applyFill="1" applyBorder="1" applyAlignment="1">
      <alignment vertical="center"/>
    </xf>
    <xf numFmtId="176" fontId="28" fillId="0" borderId="20" xfId="0" applyNumberFormat="1" applyFont="1" applyFill="1" applyBorder="1" applyAlignment="1">
      <alignment vertical="center"/>
    </xf>
    <xf numFmtId="176" fontId="28" fillId="0" borderId="82" xfId="0" applyNumberFormat="1" applyFont="1" applyFill="1" applyBorder="1" applyAlignment="1">
      <alignment vertical="center"/>
    </xf>
    <xf numFmtId="176" fontId="23" fillId="0" borderId="11" xfId="0" applyNumberFormat="1" applyFont="1" applyFill="1" applyBorder="1" applyAlignment="1">
      <alignment vertical="center"/>
    </xf>
    <xf numFmtId="176" fontId="23" fillId="0" borderId="83" xfId="0" applyNumberFormat="1" applyFont="1" applyFill="1" applyBorder="1" applyAlignment="1">
      <alignment vertical="center"/>
    </xf>
    <xf numFmtId="0" fontId="11" fillId="0" borderId="7" xfId="0" applyFont="1" applyFill="1" applyBorder="1" applyAlignment="1">
      <alignment horizontal="center" vertical="center"/>
    </xf>
    <xf numFmtId="176" fontId="28" fillId="0" borderId="77" xfId="0" applyNumberFormat="1" applyFont="1" applyFill="1" applyBorder="1" applyAlignment="1">
      <alignment horizontal="left" vertical="center" shrinkToFit="1"/>
    </xf>
    <xf numFmtId="0" fontId="11" fillId="0" borderId="84" xfId="0" applyFont="1" applyFill="1" applyBorder="1" applyAlignment="1">
      <alignment horizontal="left" vertical="center"/>
    </xf>
    <xf numFmtId="176" fontId="30" fillId="0" borderId="72" xfId="0" applyNumberFormat="1" applyFont="1" applyFill="1" applyBorder="1" applyAlignment="1">
      <alignment vertical="center"/>
    </xf>
    <xf numFmtId="176" fontId="30" fillId="0" borderId="13" xfId="0" applyNumberFormat="1" applyFont="1" applyFill="1" applyBorder="1" applyAlignment="1">
      <alignment vertical="center"/>
    </xf>
    <xf numFmtId="176" fontId="28" fillId="0" borderId="85" xfId="0" applyNumberFormat="1" applyFont="1" applyFill="1" applyBorder="1" applyAlignment="1">
      <alignment vertical="center"/>
    </xf>
    <xf numFmtId="176" fontId="28" fillId="0" borderId="86" xfId="0" applyNumberFormat="1" applyFont="1" applyFill="1" applyBorder="1" applyAlignment="1">
      <alignment vertical="center"/>
    </xf>
    <xf numFmtId="176" fontId="28" fillId="0" borderId="87" xfId="0" applyNumberFormat="1" applyFont="1" applyFill="1" applyBorder="1" applyAlignment="1">
      <alignment vertical="center"/>
    </xf>
    <xf numFmtId="176" fontId="11" fillId="0" borderId="88" xfId="0" applyNumberFormat="1" applyFont="1" applyFill="1" applyBorder="1" applyAlignment="1">
      <alignment horizontal="right" vertical="center"/>
    </xf>
    <xf numFmtId="176" fontId="23" fillId="0" borderId="88" xfId="0" applyNumberFormat="1" applyFont="1" applyFill="1" applyBorder="1" applyAlignment="1">
      <alignment vertical="center"/>
    </xf>
    <xf numFmtId="176" fontId="27" fillId="0" borderId="89" xfId="0" applyNumberFormat="1" applyFont="1" applyFill="1" applyBorder="1" applyAlignment="1">
      <alignment vertical="center" shrinkToFit="1"/>
    </xf>
    <xf numFmtId="176" fontId="11" fillId="0" borderId="90" xfId="0" applyNumberFormat="1" applyFont="1" applyFill="1" applyBorder="1" applyAlignment="1">
      <alignment horizontal="right" vertical="center"/>
    </xf>
    <xf numFmtId="176" fontId="28" fillId="0" borderId="91" xfId="0" applyNumberFormat="1" applyFont="1" applyFill="1" applyBorder="1" applyAlignment="1">
      <alignment vertical="center"/>
    </xf>
    <xf numFmtId="0" fontId="11" fillId="0" borderId="92" xfId="0" applyFont="1" applyFill="1" applyBorder="1" applyAlignment="1">
      <alignment horizontal="center" vertical="center"/>
    </xf>
    <xf numFmtId="176" fontId="28" fillId="0" borderId="93" xfId="0" applyNumberFormat="1" applyFont="1" applyFill="1" applyBorder="1" applyAlignment="1">
      <alignment vertical="center"/>
    </xf>
    <xf numFmtId="176" fontId="28" fillId="0" borderId="94" xfId="0" applyNumberFormat="1" applyFont="1" applyFill="1" applyBorder="1" applyAlignment="1">
      <alignment vertical="center"/>
    </xf>
    <xf numFmtId="176" fontId="28" fillId="0" borderId="95" xfId="0" applyNumberFormat="1" applyFont="1" applyFill="1" applyBorder="1" applyAlignment="1">
      <alignment vertical="center"/>
    </xf>
    <xf numFmtId="176" fontId="11" fillId="0" borderId="96" xfId="0" applyNumberFormat="1" applyFont="1" applyFill="1" applyBorder="1" applyAlignment="1">
      <alignment horizontal="right" vertical="center"/>
    </xf>
    <xf numFmtId="176" fontId="23" fillId="0" borderId="96" xfId="0" applyNumberFormat="1" applyFont="1" applyFill="1" applyBorder="1" applyAlignment="1">
      <alignment vertical="center"/>
    </xf>
    <xf numFmtId="176" fontId="27" fillId="0" borderId="97" xfId="0" applyNumberFormat="1" applyFont="1" applyFill="1" applyBorder="1" applyAlignment="1">
      <alignment vertical="center" shrinkToFit="1"/>
    </xf>
    <xf numFmtId="176" fontId="28" fillId="0" borderId="98" xfId="0" applyNumberFormat="1" applyFont="1" applyFill="1" applyBorder="1" applyAlignment="1">
      <alignment vertical="center"/>
    </xf>
    <xf numFmtId="0" fontId="11" fillId="0" borderId="99"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38" xfId="0" applyFont="1" applyFill="1" applyBorder="1" applyAlignment="1">
      <alignment horizontal="right" vertical="center"/>
    </xf>
    <xf numFmtId="0" fontId="11" fillId="0" borderId="100" xfId="0" applyFont="1" applyFill="1" applyBorder="1" applyAlignment="1">
      <alignment horizontal="center" vertical="center"/>
    </xf>
    <xf numFmtId="176" fontId="23" fillId="0" borderId="51" xfId="0" applyNumberFormat="1" applyFont="1" applyFill="1" applyBorder="1" applyAlignment="1">
      <alignment vertical="center"/>
    </xf>
    <xf numFmtId="176" fontId="28" fillId="0" borderId="51" xfId="1" applyNumberFormat="1" applyFont="1" applyFill="1" applyBorder="1" applyAlignment="1" applyProtection="1">
      <alignment horizontal="right" vertical="center"/>
    </xf>
    <xf numFmtId="176" fontId="11" fillId="0" borderId="38" xfId="0" applyNumberFormat="1" applyFont="1" applyFill="1" applyBorder="1" applyAlignment="1">
      <alignment horizontal="right" vertical="center"/>
    </xf>
    <xf numFmtId="176" fontId="23" fillId="0" borderId="101" xfId="0" applyNumberFormat="1" applyFont="1" applyFill="1" applyBorder="1" applyAlignment="1">
      <alignment vertical="center"/>
    </xf>
    <xf numFmtId="0" fontId="23" fillId="0" borderId="2" xfId="0" applyFont="1" applyFill="1" applyBorder="1"/>
    <xf numFmtId="0" fontId="11" fillId="0" borderId="102"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0" xfId="0" applyFont="1" applyFill="1" applyBorder="1" applyAlignment="1">
      <alignment horizontal="right" vertical="center"/>
    </xf>
    <xf numFmtId="0" fontId="23" fillId="0" borderId="13" xfId="0" applyFont="1" applyFill="1" applyBorder="1" applyAlignment="1">
      <alignment horizontal="center" vertical="center"/>
    </xf>
    <xf numFmtId="176" fontId="24" fillId="0" borderId="13" xfId="0" applyNumberFormat="1" applyFont="1" applyFill="1" applyBorder="1" applyAlignment="1">
      <alignment vertical="center"/>
    </xf>
    <xf numFmtId="176" fontId="23" fillId="0" borderId="13" xfId="0" applyNumberFormat="1" applyFont="1" applyFill="1" applyBorder="1" applyAlignment="1">
      <alignment vertical="center"/>
    </xf>
    <xf numFmtId="176" fontId="11" fillId="0" borderId="102" xfId="0" applyNumberFormat="1" applyFont="1" applyFill="1" applyBorder="1" applyAlignment="1">
      <alignment horizontal="right" vertical="center"/>
    </xf>
    <xf numFmtId="176" fontId="23" fillId="0" borderId="103" xfId="0" applyNumberFormat="1" applyFont="1" applyFill="1" applyBorder="1" applyAlignment="1">
      <alignment horizontal="right" vertical="center"/>
    </xf>
    <xf numFmtId="176" fontId="11" fillId="0" borderId="12" xfId="0" applyNumberFormat="1" applyFont="1" applyFill="1" applyBorder="1" applyAlignment="1">
      <alignment horizontal="right" vertical="center"/>
    </xf>
    <xf numFmtId="0" fontId="11" fillId="0" borderId="104" xfId="0" applyFont="1" applyFill="1" applyBorder="1" applyAlignment="1">
      <alignment horizontal="center" vertical="center"/>
    </xf>
    <xf numFmtId="0" fontId="11" fillId="0" borderId="105" xfId="0" applyFont="1" applyFill="1" applyBorder="1" applyAlignment="1">
      <alignment horizontal="right" vertical="center"/>
    </xf>
    <xf numFmtId="0" fontId="11" fillId="0" borderId="106" xfId="0" applyFont="1" applyFill="1" applyBorder="1" applyAlignment="1">
      <alignment horizontal="center" vertical="center"/>
    </xf>
    <xf numFmtId="176" fontId="23" fillId="0" borderId="107" xfId="0" applyNumberFormat="1" applyFont="1" applyFill="1" applyBorder="1" applyAlignment="1">
      <alignment vertical="center"/>
    </xf>
    <xf numFmtId="176" fontId="23" fillId="0" borderId="107" xfId="1" applyNumberFormat="1" applyFont="1" applyFill="1" applyBorder="1" applyAlignment="1" applyProtection="1">
      <alignment horizontal="right" vertical="center"/>
    </xf>
    <xf numFmtId="0" fontId="11" fillId="0" borderId="108" xfId="0" applyFont="1" applyFill="1" applyBorder="1" applyAlignment="1">
      <alignment vertical="center"/>
    </xf>
    <xf numFmtId="0" fontId="11" fillId="0" borderId="65" xfId="0" applyFont="1" applyFill="1" applyBorder="1" applyAlignment="1">
      <alignment horizontal="left" vertical="center" wrapText="1"/>
    </xf>
    <xf numFmtId="0" fontId="11" fillId="0" borderId="38" xfId="0" applyFont="1" applyFill="1" applyBorder="1" applyAlignment="1">
      <alignment horizontal="center" vertical="center"/>
    </xf>
    <xf numFmtId="176" fontId="11" fillId="0" borderId="109" xfId="0" applyNumberFormat="1" applyFont="1" applyFill="1" applyBorder="1" applyAlignment="1">
      <alignment vertical="center"/>
    </xf>
    <xf numFmtId="176" fontId="11" fillId="0" borderId="110" xfId="0" applyNumberFormat="1" applyFont="1" applyFill="1" applyBorder="1" applyAlignment="1">
      <alignment vertical="center"/>
    </xf>
    <xf numFmtId="176" fontId="11" fillId="0" borderId="111" xfId="0" applyNumberFormat="1" applyFont="1" applyFill="1" applyBorder="1" applyAlignment="1">
      <alignment horizontal="right" vertical="center"/>
    </xf>
    <xf numFmtId="176" fontId="23" fillId="0" borderId="112" xfId="0" applyNumberFormat="1" applyFont="1" applyFill="1" applyBorder="1" applyAlignment="1">
      <alignment vertical="center"/>
    </xf>
    <xf numFmtId="176" fontId="23" fillId="0" borderId="113" xfId="0" applyNumberFormat="1" applyFont="1" applyFill="1" applyBorder="1" applyAlignment="1">
      <alignment vertical="center" wrapText="1"/>
    </xf>
    <xf numFmtId="176" fontId="11" fillId="0" borderId="114" xfId="0" applyNumberFormat="1" applyFont="1" applyFill="1" applyBorder="1" applyAlignment="1">
      <alignment horizontal="right" vertical="center"/>
    </xf>
    <xf numFmtId="176" fontId="23" fillId="0" borderId="115" xfId="1" applyNumberFormat="1" applyFont="1" applyFill="1" applyBorder="1" applyAlignment="1" applyProtection="1">
      <alignment horizontal="right" vertical="center"/>
    </xf>
    <xf numFmtId="176" fontId="11" fillId="0" borderId="113" xfId="0" applyNumberFormat="1" applyFont="1" applyFill="1" applyBorder="1" applyAlignment="1">
      <alignment horizontal="right" vertical="center"/>
    </xf>
    <xf numFmtId="176" fontId="23" fillId="0" borderId="116" xfId="0" applyNumberFormat="1" applyFont="1" applyFill="1" applyBorder="1" applyAlignment="1">
      <alignment vertical="center"/>
    </xf>
    <xf numFmtId="176" fontId="23" fillId="0" borderId="117" xfId="0" applyNumberFormat="1" applyFont="1" applyFill="1" applyBorder="1" applyAlignment="1">
      <alignment vertical="center"/>
    </xf>
    <xf numFmtId="176" fontId="11" fillId="0" borderId="118" xfId="0" applyNumberFormat="1" applyFont="1" applyFill="1" applyBorder="1" applyAlignment="1">
      <alignment vertical="center"/>
    </xf>
    <xf numFmtId="176" fontId="11" fillId="0" borderId="13" xfId="0" applyNumberFormat="1" applyFont="1" applyFill="1" applyBorder="1" applyAlignment="1">
      <alignment vertical="center"/>
    </xf>
    <xf numFmtId="176" fontId="23" fillId="0" borderId="10" xfId="0" applyNumberFormat="1" applyFont="1" applyFill="1" applyBorder="1" applyAlignment="1">
      <alignment vertical="center" wrapText="1"/>
    </xf>
    <xf numFmtId="176" fontId="23" fillId="0" borderId="15" xfId="1" applyNumberFormat="1" applyFont="1" applyFill="1" applyBorder="1" applyAlignment="1" applyProtection="1">
      <alignment horizontal="right" vertical="center"/>
    </xf>
    <xf numFmtId="176" fontId="23" fillId="0" borderId="119" xfId="0" applyNumberFormat="1" applyFont="1" applyFill="1" applyBorder="1" applyAlignment="1">
      <alignment vertical="center"/>
    </xf>
    <xf numFmtId="0" fontId="11" fillId="0" borderId="105" xfId="0" applyFont="1" applyFill="1" applyBorder="1" applyAlignment="1">
      <alignment horizontal="center" vertical="center"/>
    </xf>
    <xf numFmtId="176" fontId="23" fillId="0" borderId="120" xfId="0" applyNumberFormat="1" applyFont="1" applyFill="1" applyBorder="1" applyAlignment="1">
      <alignment vertical="center"/>
    </xf>
    <xf numFmtId="176" fontId="23" fillId="0" borderId="121" xfId="0" applyNumberFormat="1" applyFont="1" applyFill="1" applyBorder="1" applyAlignment="1">
      <alignment vertical="center"/>
    </xf>
    <xf numFmtId="176" fontId="11" fillId="0" borderId="122" xfId="0" applyNumberFormat="1" applyFont="1" applyFill="1" applyBorder="1" applyAlignment="1">
      <alignment horizontal="right" vertical="center"/>
    </xf>
    <xf numFmtId="176" fontId="23" fillId="0" borderId="123" xfId="0" applyNumberFormat="1" applyFont="1" applyFill="1" applyBorder="1" applyAlignment="1">
      <alignment vertical="center"/>
    </xf>
    <xf numFmtId="176" fontId="31" fillId="0" borderId="124" xfId="0" applyNumberFormat="1" applyFont="1" applyFill="1" applyBorder="1" applyAlignment="1">
      <alignment vertical="center" wrapText="1"/>
    </xf>
    <xf numFmtId="176" fontId="32" fillId="0" borderId="124" xfId="0" applyNumberFormat="1" applyFont="1" applyFill="1" applyBorder="1" applyAlignment="1">
      <alignment horizontal="right" vertical="center"/>
    </xf>
    <xf numFmtId="176" fontId="31" fillId="0" borderId="123" xfId="1" applyNumberFormat="1" applyFont="1" applyFill="1" applyBorder="1" applyAlignment="1" applyProtection="1">
      <alignment horizontal="right" vertical="center"/>
    </xf>
    <xf numFmtId="176" fontId="33" fillId="0" borderId="123" xfId="0" applyNumberFormat="1" applyFont="1" applyFill="1" applyBorder="1" applyAlignment="1">
      <alignment vertical="center"/>
    </xf>
    <xf numFmtId="176" fontId="11" fillId="0" borderId="124" xfId="0" applyNumberFormat="1" applyFont="1" applyFill="1" applyBorder="1" applyAlignment="1">
      <alignment horizontal="right" vertical="center"/>
    </xf>
    <xf numFmtId="176" fontId="23" fillId="0" borderId="125" xfId="0" applyNumberFormat="1" applyFont="1" applyFill="1" applyBorder="1" applyAlignment="1">
      <alignment vertical="center"/>
    </xf>
    <xf numFmtId="176" fontId="23" fillId="0" borderId="126" xfId="0" applyNumberFormat="1" applyFont="1" applyFill="1" applyBorder="1" applyAlignment="1">
      <alignment vertical="center"/>
    </xf>
    <xf numFmtId="0" fontId="11" fillId="0" borderId="127" xfId="0" applyFont="1" applyFill="1" applyBorder="1" applyAlignment="1">
      <alignment horizontal="center" vertical="center"/>
    </xf>
    <xf numFmtId="0" fontId="11" fillId="0" borderId="29" xfId="0" applyFont="1" applyFill="1" applyBorder="1" applyAlignment="1">
      <alignment horizontal="center" vertical="center"/>
    </xf>
    <xf numFmtId="176" fontId="11" fillId="0" borderId="0" xfId="0" applyNumberFormat="1" applyFont="1" applyFill="1" applyBorder="1" applyAlignment="1">
      <alignment horizontal="center" vertical="center" shrinkToFit="1"/>
    </xf>
    <xf numFmtId="176" fontId="34" fillId="0" borderId="3" xfId="1" applyNumberFormat="1" applyFont="1" applyFill="1" applyBorder="1" applyAlignment="1" applyProtection="1">
      <alignment horizontal="right" vertical="center"/>
    </xf>
    <xf numFmtId="0" fontId="11" fillId="0" borderId="128" xfId="0" applyFont="1" applyFill="1" applyBorder="1" applyAlignment="1">
      <alignment horizontal="center" vertical="center"/>
    </xf>
    <xf numFmtId="176" fontId="35" fillId="0" borderId="129" xfId="0" applyNumberFormat="1" applyFont="1" applyFill="1" applyBorder="1" applyAlignment="1">
      <alignment vertical="center"/>
    </xf>
    <xf numFmtId="176" fontId="26" fillId="0" borderId="129" xfId="0" applyNumberFormat="1" applyFont="1" applyFill="1" applyBorder="1" applyAlignment="1">
      <alignment vertical="center"/>
    </xf>
    <xf numFmtId="176" fontId="11" fillId="0" borderId="127" xfId="0" applyNumberFormat="1" applyFont="1" applyFill="1" applyBorder="1" applyAlignment="1">
      <alignment horizontal="right" vertical="center"/>
    </xf>
    <xf numFmtId="176" fontId="11" fillId="0" borderId="130" xfId="0" applyNumberFormat="1" applyFont="1" applyFill="1" applyBorder="1" applyAlignment="1">
      <alignment vertical="center"/>
    </xf>
    <xf numFmtId="176" fontId="11" fillId="0" borderId="131" xfId="0" applyNumberFormat="1" applyFont="1" applyFill="1" applyBorder="1" applyAlignment="1">
      <alignment horizontal="left" vertical="center" shrinkToFit="1"/>
    </xf>
    <xf numFmtId="176" fontId="23" fillId="0" borderId="131" xfId="1" applyNumberFormat="1" applyFont="1" applyFill="1" applyBorder="1" applyAlignment="1" applyProtection="1">
      <alignment vertical="center"/>
    </xf>
    <xf numFmtId="176" fontId="23" fillId="0" borderId="130" xfId="1" applyNumberFormat="1" applyFont="1" applyFill="1" applyBorder="1" applyAlignment="1" applyProtection="1">
      <alignment horizontal="right" vertical="center"/>
    </xf>
    <xf numFmtId="176" fontId="11" fillId="0" borderId="131" xfId="0" applyNumberFormat="1" applyFont="1" applyFill="1" applyBorder="1" applyAlignment="1">
      <alignment horizontal="right" vertical="center"/>
    </xf>
    <xf numFmtId="176" fontId="11" fillId="0" borderId="39" xfId="0" applyNumberFormat="1" applyFont="1" applyFill="1" applyBorder="1" applyAlignment="1">
      <alignment vertical="center"/>
    </xf>
    <xf numFmtId="0" fontId="23" fillId="0" borderId="0" xfId="0" applyFont="1" applyFill="1" applyBorder="1"/>
    <xf numFmtId="0" fontId="23" fillId="0" borderId="38" xfId="0" applyFont="1" applyFill="1" applyBorder="1" applyAlignment="1">
      <alignment horizontal="center" vertical="center"/>
    </xf>
    <xf numFmtId="176" fontId="36" fillId="0" borderId="0" xfId="0" applyNumberFormat="1" applyFont="1" applyFill="1" applyBorder="1" applyAlignment="1">
      <alignment horizontal="left" vertical="center"/>
    </xf>
    <xf numFmtId="0" fontId="23" fillId="0" borderId="0" xfId="0" applyFont="1" applyFill="1" applyBorder="1" applyAlignment="1">
      <alignment vertical="center"/>
    </xf>
    <xf numFmtId="0" fontId="37" fillId="0" borderId="0" xfId="0" applyFont="1" applyAlignment="1">
      <alignment vertical="center"/>
    </xf>
    <xf numFmtId="0" fontId="12" fillId="0" borderId="0" xfId="0" applyFont="1" applyAlignment="1">
      <alignment vertical="center"/>
    </xf>
    <xf numFmtId="178" fontId="37" fillId="0" borderId="0" xfId="0" applyNumberFormat="1" applyFont="1" applyBorder="1" applyAlignment="1">
      <alignment horizontal="center" vertical="center"/>
    </xf>
    <xf numFmtId="0" fontId="38" fillId="0" borderId="0" xfId="0" applyFont="1" applyAlignment="1">
      <alignment horizontal="right" vertical="center"/>
    </xf>
    <xf numFmtId="0" fontId="13" fillId="0" borderId="6" xfId="0" applyFont="1" applyBorder="1" applyAlignment="1">
      <alignment horizontal="center" vertical="center"/>
    </xf>
    <xf numFmtId="180" fontId="24" fillId="2" borderId="6" xfId="0" applyNumberFormat="1" applyFont="1" applyFill="1" applyBorder="1" applyAlignment="1">
      <alignment horizontal="center" vertical="center"/>
    </xf>
    <xf numFmtId="180" fontId="33" fillId="2" borderId="6" xfId="0" applyNumberFormat="1" applyFont="1" applyFill="1" applyBorder="1" applyAlignment="1">
      <alignment horizontal="center" vertical="center"/>
    </xf>
    <xf numFmtId="180" fontId="0" fillId="2" borderId="6" xfId="0" applyNumberFormat="1" applyFont="1" applyFill="1" applyBorder="1" applyAlignment="1">
      <alignment horizontal="center" vertical="center"/>
    </xf>
    <xf numFmtId="180" fontId="23" fillId="2" borderId="6" xfId="0" applyNumberFormat="1" applyFont="1" applyFill="1" applyBorder="1" applyAlignment="1">
      <alignment horizontal="center" vertical="center"/>
    </xf>
    <xf numFmtId="181" fontId="23" fillId="2" borderId="6" xfId="0" applyNumberFormat="1" applyFont="1" applyFill="1" applyBorder="1" applyAlignment="1">
      <alignment horizontal="center" vertical="center"/>
    </xf>
    <xf numFmtId="0" fontId="11" fillId="0" borderId="132" xfId="0" applyFont="1" applyBorder="1" applyAlignment="1">
      <alignment horizontal="center" vertical="center"/>
    </xf>
    <xf numFmtId="0" fontId="38" fillId="0" borderId="0" xfId="0" applyFont="1" applyBorder="1" applyAlignment="1">
      <alignment vertical="center"/>
    </xf>
    <xf numFmtId="0" fontId="37" fillId="0" borderId="0" xfId="0" applyFont="1" applyAlignment="1">
      <alignment horizontal="center" vertical="center"/>
    </xf>
    <xf numFmtId="0" fontId="38" fillId="0" borderId="0" xfId="0" applyFont="1" applyAlignment="1">
      <alignment vertical="center"/>
    </xf>
    <xf numFmtId="0" fontId="37" fillId="0" borderId="0" xfId="0" applyFont="1" applyAlignment="1">
      <alignment horizontal="right" vertical="center" indent="9"/>
    </xf>
    <xf numFmtId="0" fontId="13" fillId="0" borderId="30" xfId="0" applyFont="1" applyBorder="1" applyAlignment="1">
      <alignment vertical="center"/>
    </xf>
    <xf numFmtId="0" fontId="24" fillId="2" borderId="6" xfId="0" applyFont="1" applyFill="1" applyBorder="1" applyAlignment="1">
      <alignment horizontal="left" vertical="center"/>
    </xf>
    <xf numFmtId="0" fontId="33" fillId="2" borderId="6" xfId="0" applyFont="1" applyFill="1" applyBorder="1" applyAlignment="1">
      <alignment horizontal="left" vertical="center"/>
    </xf>
    <xf numFmtId="0" fontId="0" fillId="2" borderId="6" xfId="0" applyFont="1" applyFill="1" applyBorder="1" applyAlignment="1">
      <alignment horizontal="left" vertical="center"/>
    </xf>
    <xf numFmtId="0" fontId="23" fillId="2" borderId="6" xfId="0" applyFont="1" applyFill="1" applyBorder="1" applyAlignment="1">
      <alignment horizontal="left" vertical="center"/>
    </xf>
    <xf numFmtId="0" fontId="23" fillId="2" borderId="7" xfId="0" applyFont="1" applyFill="1" applyBorder="1" applyAlignment="1">
      <alignment horizontal="left" vertical="center"/>
    </xf>
    <xf numFmtId="0" fontId="0" fillId="0" borderId="26" xfId="0" applyBorder="1" applyAlignment="1">
      <alignment vertical="center"/>
    </xf>
    <xf numFmtId="176" fontId="24" fillId="2" borderId="6" xfId="1" applyFont="1" applyFill="1" applyBorder="1" applyAlignment="1" applyProtection="1">
      <alignment vertical="center"/>
    </xf>
    <xf numFmtId="176" fontId="33" fillId="2" borderId="6" xfId="1" applyFont="1" applyFill="1" applyBorder="1" applyAlignment="1" applyProtection="1">
      <alignment vertical="center"/>
    </xf>
    <xf numFmtId="176" fontId="1" fillId="2" borderId="6" xfId="1" applyFont="1" applyFill="1" applyBorder="1" applyAlignment="1" applyProtection="1">
      <alignment vertical="center"/>
    </xf>
    <xf numFmtId="176" fontId="23" fillId="2" borderId="6" xfId="1" applyFont="1" applyFill="1" applyBorder="1" applyAlignment="1" applyProtection="1">
      <alignment vertical="center"/>
    </xf>
    <xf numFmtId="176" fontId="23" fillId="2" borderId="7" xfId="1" applyFont="1" applyFill="1" applyBorder="1" applyAlignment="1" applyProtection="1">
      <alignment vertical="center"/>
    </xf>
    <xf numFmtId="182" fontId="33" fillId="0" borderId="133" xfId="0" applyNumberFormat="1" applyFont="1" applyBorder="1" applyAlignment="1">
      <alignment vertical="center"/>
    </xf>
    <xf numFmtId="0" fontId="37" fillId="0" borderId="0" xfId="0" applyFont="1" applyBorder="1" applyAlignment="1">
      <alignment horizontal="distributed" vertical="center"/>
    </xf>
    <xf numFmtId="0" fontId="0" fillId="0" borderId="32" xfId="0" applyBorder="1" applyAlignment="1">
      <alignment vertical="center"/>
    </xf>
    <xf numFmtId="0" fontId="23" fillId="2" borderId="7" xfId="0" applyFont="1" applyFill="1" applyBorder="1" applyAlignment="1">
      <alignment vertical="center"/>
    </xf>
    <xf numFmtId="0" fontId="23" fillId="0" borderId="134" xfId="0" applyFont="1" applyBorder="1"/>
    <xf numFmtId="0" fontId="16" fillId="0" borderId="2" xfId="0" applyFont="1" applyBorder="1" applyAlignment="1">
      <alignment horizontal="center" vertical="center"/>
    </xf>
    <xf numFmtId="0" fontId="13" fillId="0" borderId="135" xfId="0" applyFont="1" applyBorder="1" applyAlignment="1">
      <alignment vertical="center"/>
    </xf>
    <xf numFmtId="0" fontId="38" fillId="2" borderId="38" xfId="0" applyFont="1" applyFill="1" applyBorder="1" applyAlignment="1">
      <alignment horizontal="center" vertical="center" shrinkToFit="1"/>
    </xf>
    <xf numFmtId="0" fontId="33" fillId="2" borderId="136" xfId="0" applyFont="1" applyFill="1" applyBorder="1" applyAlignment="1">
      <alignment vertical="center"/>
    </xf>
    <xf numFmtId="0" fontId="33" fillId="2" borderId="137" xfId="0" applyFont="1" applyFill="1" applyBorder="1" applyAlignment="1">
      <alignment vertical="center"/>
    </xf>
    <xf numFmtId="0" fontId="23" fillId="2" borderId="136" xfId="0" applyFont="1" applyFill="1" applyBorder="1" applyAlignment="1">
      <alignment vertical="center"/>
    </xf>
    <xf numFmtId="0" fontId="23" fillId="2" borderId="137" xfId="0" applyFont="1" applyFill="1" applyBorder="1" applyAlignment="1">
      <alignment vertical="center"/>
    </xf>
    <xf numFmtId="0" fontId="0" fillId="2" borderId="136" xfId="0" applyFont="1" applyFill="1" applyBorder="1" applyAlignment="1">
      <alignment vertical="center"/>
    </xf>
    <xf numFmtId="0" fontId="23" fillId="2" borderId="38" xfId="0" applyFont="1" applyFill="1" applyBorder="1" applyAlignment="1">
      <alignment vertical="center"/>
    </xf>
    <xf numFmtId="0" fontId="23" fillId="0" borderId="138" xfId="0" applyFont="1" applyBorder="1" applyAlignment="1">
      <alignment vertical="center"/>
    </xf>
    <xf numFmtId="0" fontId="23" fillId="2" borderId="139" xfId="0" applyFont="1" applyFill="1" applyBorder="1" applyAlignment="1">
      <alignment vertical="center"/>
    </xf>
    <xf numFmtId="0" fontId="23" fillId="2" borderId="140" xfId="0" applyFont="1" applyFill="1" applyBorder="1" applyAlignment="1">
      <alignment vertical="center"/>
    </xf>
    <xf numFmtId="0" fontId="0" fillId="2" borderId="139" xfId="0" applyFont="1" applyFill="1" applyBorder="1" applyAlignment="1">
      <alignment vertical="center"/>
    </xf>
    <xf numFmtId="0" fontId="23" fillId="2" borderId="0" xfId="0" applyFont="1" applyFill="1" applyBorder="1" applyAlignment="1">
      <alignment vertical="center"/>
    </xf>
    <xf numFmtId="0" fontId="23" fillId="0" borderId="141" xfId="0" applyFont="1" applyBorder="1" applyAlignment="1">
      <alignment vertical="center"/>
    </xf>
    <xf numFmtId="0" fontId="3" fillId="0" borderId="50" xfId="0" applyFont="1" applyBorder="1" applyAlignment="1">
      <alignment vertical="center"/>
    </xf>
    <xf numFmtId="0" fontId="23" fillId="2" borderId="0" xfId="0" applyFont="1" applyFill="1" applyAlignment="1">
      <alignment vertical="center"/>
    </xf>
    <xf numFmtId="0" fontId="38" fillId="0" borderId="0" xfId="0" applyFont="1" applyAlignment="1">
      <alignment horizontal="left" vertical="center"/>
    </xf>
    <xf numFmtId="0" fontId="3" fillId="0" borderId="55" xfId="0" applyFont="1" applyBorder="1" applyAlignment="1">
      <alignment vertical="center"/>
    </xf>
    <xf numFmtId="0" fontId="0" fillId="0" borderId="42" xfId="0" applyBorder="1" applyAlignment="1">
      <alignment vertical="center"/>
    </xf>
    <xf numFmtId="0" fontId="23" fillId="2" borderId="142" xfId="0" applyFont="1" applyFill="1" applyBorder="1" applyAlignment="1">
      <alignment vertical="center"/>
    </xf>
    <xf numFmtId="0" fontId="23" fillId="2" borderId="143" xfId="0" applyFont="1" applyFill="1" applyBorder="1" applyAlignment="1">
      <alignment vertical="center"/>
    </xf>
    <xf numFmtId="0" fontId="23" fillId="2" borderId="42" xfId="0" applyFont="1" applyFill="1" applyBorder="1" applyAlignment="1">
      <alignment vertical="center"/>
    </xf>
    <xf numFmtId="0" fontId="23" fillId="0" borderId="144" xfId="0" applyFont="1" applyBorder="1"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vertical="center"/>
    </xf>
    <xf numFmtId="0" fontId="27" fillId="0" borderId="6" xfId="0" applyFont="1" applyBorder="1" applyAlignment="1">
      <alignment horizontal="center" vertical="distributed" textRotation="255" wrapText="1"/>
    </xf>
    <xf numFmtId="0" fontId="41" fillId="0" borderId="6" xfId="0" applyFont="1" applyBorder="1" applyAlignment="1">
      <alignment vertical="center"/>
    </xf>
    <xf numFmtId="0" fontId="39" fillId="0" borderId="6" xfId="0" applyFont="1" applyBorder="1" applyAlignment="1">
      <alignment vertical="center"/>
    </xf>
    <xf numFmtId="0" fontId="27" fillId="0" borderId="6" xfId="0" applyFont="1" applyBorder="1" applyAlignment="1">
      <alignment horizontal="center" vertical="center"/>
    </xf>
    <xf numFmtId="0" fontId="42" fillId="0" borderId="0" xfId="0" applyFont="1" applyBorder="1" applyAlignment="1">
      <alignment horizontal="left" vertical="center"/>
    </xf>
    <xf numFmtId="0" fontId="41" fillId="0" borderId="7" xfId="0" applyFont="1" applyBorder="1" applyAlignment="1">
      <alignment vertical="center"/>
    </xf>
    <xf numFmtId="0" fontId="27" fillId="0" borderId="11" xfId="0" applyFont="1" applyBorder="1" applyAlignment="1">
      <alignment horizontal="right" vertical="center"/>
    </xf>
    <xf numFmtId="0" fontId="41" fillId="0" borderId="11" xfId="0" applyFont="1" applyBorder="1" applyAlignment="1">
      <alignment vertical="center"/>
    </xf>
    <xf numFmtId="0" fontId="27" fillId="0" borderId="20" xfId="0" applyFont="1" applyBorder="1" applyAlignment="1">
      <alignment horizontal="center" vertical="center"/>
    </xf>
    <xf numFmtId="183" fontId="41" fillId="0" borderId="6" xfId="0" applyNumberFormat="1" applyFont="1" applyBorder="1" applyAlignment="1">
      <alignment horizontal="distributed" vertical="center"/>
    </xf>
    <xf numFmtId="183" fontId="39" fillId="0" borderId="6" xfId="0" applyNumberFormat="1" applyFont="1" applyBorder="1" applyAlignment="1">
      <alignment horizontal="distributed" vertical="center"/>
    </xf>
    <xf numFmtId="0" fontId="27" fillId="0" borderId="6" xfId="0" applyFont="1" applyBorder="1" applyAlignment="1">
      <alignment horizontal="center" vertical="center" shrinkToFit="1"/>
    </xf>
    <xf numFmtId="0" fontId="27" fillId="2" borderId="145" xfId="0" applyFont="1" applyFill="1" applyBorder="1" applyAlignment="1">
      <alignment horizontal="right" vertical="center"/>
    </xf>
    <xf numFmtId="56" fontId="43" fillId="2" borderId="19" xfId="0" applyNumberFormat="1" applyFont="1" applyFill="1" applyBorder="1" applyAlignment="1">
      <alignment horizontal="right" vertical="center" wrapText="1"/>
    </xf>
    <xf numFmtId="0" fontId="27" fillId="2" borderId="6" xfId="0" applyFont="1" applyFill="1" applyBorder="1" applyAlignment="1">
      <alignment horizontal="center" vertical="center" shrinkToFit="1"/>
    </xf>
    <xf numFmtId="3" fontId="44" fillId="2" borderId="6" xfId="0" applyNumberFormat="1" applyFont="1" applyFill="1" applyBorder="1" applyAlignment="1" applyProtection="1">
      <alignment horizontal="right" vertical="center"/>
      <protection locked="0"/>
    </xf>
    <xf numFmtId="3" fontId="45" fillId="2" borderId="6" xfId="0" applyNumberFormat="1" applyFont="1" applyFill="1" applyBorder="1" applyAlignment="1" applyProtection="1">
      <alignment horizontal="right" vertical="center"/>
      <protection locked="0"/>
    </xf>
    <xf numFmtId="3" fontId="46" fillId="0" borderId="6" xfId="0" applyNumberFormat="1" applyFont="1" applyBorder="1" applyAlignment="1" applyProtection="1">
      <alignment horizontal="right" vertical="center"/>
      <protection locked="0"/>
    </xf>
    <xf numFmtId="0" fontId="43" fillId="2" borderId="19" xfId="0" applyFont="1" applyFill="1" applyBorder="1" applyAlignment="1">
      <alignment horizontal="right" vertical="center" wrapText="1"/>
    </xf>
    <xf numFmtId="0" fontId="43" fillId="2" borderId="19" xfId="0" applyFont="1" applyFill="1" applyBorder="1" applyAlignment="1">
      <alignment horizontal="center" vertical="center"/>
    </xf>
    <xf numFmtId="0" fontId="41" fillId="2" borderId="19" xfId="0" applyFont="1" applyFill="1" applyBorder="1" applyAlignment="1">
      <alignment horizontal="right" vertical="center" wrapText="1"/>
    </xf>
    <xf numFmtId="0" fontId="47" fillId="0" borderId="0" xfId="0" applyFont="1" applyAlignment="1">
      <alignment vertical="center"/>
    </xf>
    <xf numFmtId="0" fontId="41" fillId="0" borderId="0" xfId="0" applyFont="1" applyBorder="1" applyAlignment="1">
      <alignment horizontal="right" vertical="center" indent="6"/>
    </xf>
    <xf numFmtId="0" fontId="48" fillId="0" borderId="146" xfId="0" applyFont="1" applyBorder="1" applyAlignment="1">
      <alignment horizontal="center" vertical="center" textRotation="255" shrinkToFit="1"/>
    </xf>
    <xf numFmtId="3" fontId="44" fillId="0" borderId="30" xfId="0" applyNumberFormat="1" applyFont="1" applyBorder="1" applyAlignment="1" applyProtection="1">
      <alignment horizontal="right" vertical="center"/>
      <protection locked="0"/>
    </xf>
    <xf numFmtId="3" fontId="45" fillId="0" borderId="30" xfId="0" applyNumberFormat="1" applyFont="1" applyBorder="1" applyAlignment="1" applyProtection="1">
      <alignment horizontal="right" vertical="center"/>
      <protection locked="0"/>
    </xf>
    <xf numFmtId="0" fontId="48" fillId="0" borderId="108" xfId="0" applyFont="1" applyBorder="1" applyAlignment="1">
      <alignment horizontal="center" vertical="center" textRotation="255" shrinkToFit="1"/>
    </xf>
    <xf numFmtId="3" fontId="44" fillId="0" borderId="129" xfId="0" applyNumberFormat="1" applyFont="1" applyBorder="1" applyAlignment="1" applyProtection="1">
      <alignment horizontal="right" vertical="center"/>
      <protection locked="0"/>
    </xf>
    <xf numFmtId="3" fontId="45" fillId="0" borderId="129" xfId="0" applyNumberFormat="1" applyFont="1" applyBorder="1" applyAlignment="1" applyProtection="1">
      <alignment horizontal="right" vertical="center"/>
      <protection locked="0"/>
    </xf>
    <xf numFmtId="0" fontId="49" fillId="0" borderId="147" xfId="0" applyFont="1" applyBorder="1" applyAlignment="1">
      <alignment horizontal="center" vertical="center" textRotation="255" shrinkToFit="1"/>
    </xf>
    <xf numFmtId="3" fontId="44" fillId="0" borderId="32" xfId="0" applyNumberFormat="1" applyFont="1" applyBorder="1" applyAlignment="1" applyProtection="1">
      <alignment horizontal="right" vertical="center"/>
      <protection locked="0"/>
    </xf>
    <xf numFmtId="3" fontId="45" fillId="0" borderId="32" xfId="0" applyNumberFormat="1" applyFont="1" applyBorder="1" applyAlignment="1" applyProtection="1">
      <alignment horizontal="right" vertical="center"/>
      <protection locked="0"/>
    </xf>
    <xf numFmtId="0" fontId="27" fillId="0" borderId="0" xfId="0" applyFont="1" applyBorder="1" applyAlignment="1">
      <alignment horizontal="distributed" vertical="center"/>
    </xf>
    <xf numFmtId="0" fontId="42" fillId="0" borderId="148" xfId="0" applyFont="1" applyBorder="1" applyAlignment="1">
      <alignment horizontal="center" vertical="center"/>
    </xf>
    <xf numFmtId="0" fontId="47" fillId="0" borderId="13" xfId="0" applyFont="1" applyBorder="1" applyAlignment="1">
      <alignment horizontal="center" vertical="center"/>
    </xf>
    <xf numFmtId="184" fontId="44" fillId="0" borderId="30" xfId="1" applyNumberFormat="1" applyFont="1" applyBorder="1" applyAlignment="1" applyProtection="1">
      <alignment horizontal="right" vertical="center"/>
    </xf>
    <xf numFmtId="184" fontId="50" fillId="0" borderId="13" xfId="1" applyNumberFormat="1" applyFont="1" applyBorder="1" applyAlignment="1" applyProtection="1">
      <alignment vertical="center"/>
    </xf>
    <xf numFmtId="0" fontId="27" fillId="0" borderId="26" xfId="0" applyFont="1" applyBorder="1" applyAlignment="1">
      <alignment horizontal="center" vertical="center"/>
    </xf>
    <xf numFmtId="0" fontId="27" fillId="0" borderId="49" xfId="0" applyFont="1" applyBorder="1" applyAlignment="1">
      <alignment horizontal="center" vertical="center"/>
    </xf>
    <xf numFmtId="0" fontId="51" fillId="0" borderId="108" xfId="0" applyFont="1" applyBorder="1" applyAlignment="1">
      <alignment horizontal="center" vertical="center" textRotation="255"/>
    </xf>
    <xf numFmtId="0" fontId="39" fillId="0" borderId="129" xfId="0" applyFont="1" applyBorder="1" applyAlignment="1">
      <alignment vertical="center"/>
    </xf>
    <xf numFmtId="0" fontId="39" fillId="0" borderId="149" xfId="0" applyFont="1" applyBorder="1" applyAlignment="1">
      <alignment vertical="center"/>
    </xf>
    <xf numFmtId="0" fontId="39" fillId="0" borderId="0" xfId="0" applyFont="1" applyAlignment="1">
      <alignment horizontal="center" vertical="center"/>
    </xf>
    <xf numFmtId="0" fontId="45" fillId="0" borderId="0" xfId="3" applyFont="1" applyAlignment="1">
      <alignment vertical="center"/>
    </xf>
    <xf numFmtId="0" fontId="53" fillId="0" borderId="0" xfId="3" applyFont="1" applyAlignment="1">
      <alignment vertical="center"/>
    </xf>
    <xf numFmtId="0" fontId="54" fillId="0" borderId="150" xfId="0" applyFont="1" applyBorder="1" applyAlignment="1">
      <alignment horizontal="center" vertical="center" wrapText="1"/>
    </xf>
    <xf numFmtId="0" fontId="54" fillId="0" borderId="151" xfId="0" applyFont="1" applyBorder="1" applyAlignment="1">
      <alignment horizontal="center" vertical="center" wrapText="1"/>
    </xf>
    <xf numFmtId="0" fontId="54" fillId="0" borderId="152" xfId="0" applyFont="1" applyBorder="1" applyAlignment="1">
      <alignment horizontal="center" vertical="center" wrapText="1"/>
    </xf>
    <xf numFmtId="0" fontId="54" fillId="0" borderId="153" xfId="0" applyFont="1" applyBorder="1" applyAlignment="1">
      <alignment horizontal="center" vertical="center" wrapText="1"/>
    </xf>
    <xf numFmtId="0" fontId="35" fillId="0" borderId="151" xfId="0" applyFont="1" applyBorder="1" applyAlignment="1">
      <alignment horizontal="center" vertical="center"/>
    </xf>
    <xf numFmtId="0" fontId="35" fillId="0" borderId="152" xfId="0" applyFont="1" applyBorder="1" applyAlignment="1">
      <alignment vertical="center"/>
    </xf>
    <xf numFmtId="0" fontId="35" fillId="0" borderId="153" xfId="0" applyFont="1" applyBorder="1" applyAlignment="1">
      <alignment vertical="center"/>
    </xf>
    <xf numFmtId="0" fontId="55" fillId="0" borderId="151" xfId="0" applyFont="1" applyBorder="1" applyAlignment="1">
      <alignment horizontal="center" vertical="center" textRotation="255"/>
    </xf>
    <xf numFmtId="0" fontId="55" fillId="0" borderId="152" xfId="0" applyFont="1" applyBorder="1" applyAlignment="1">
      <alignment horizontal="center" vertical="center" textRotation="255"/>
    </xf>
    <xf numFmtId="0" fontId="56" fillId="0" borderId="152" xfId="0" applyFont="1" applyBorder="1" applyAlignment="1">
      <alignment horizontal="center" vertical="center" textRotation="255"/>
    </xf>
    <xf numFmtId="0" fontId="55" fillId="0" borderId="153" xfId="0" applyFont="1" applyBorder="1" applyAlignment="1">
      <alignment horizontal="center" vertical="center" textRotation="255"/>
    </xf>
    <xf numFmtId="185" fontId="57" fillId="0" borderId="154" xfId="0" applyNumberFormat="1" applyFont="1" applyBorder="1" applyAlignment="1">
      <alignment horizontal="right" vertical="center" shrinkToFit="1"/>
    </xf>
    <xf numFmtId="0" fontId="35" fillId="0" borderId="154" xfId="0" applyFont="1" applyBorder="1" applyAlignment="1">
      <alignment horizontal="center" vertical="center"/>
    </xf>
    <xf numFmtId="0" fontId="23" fillId="0" borderId="155" xfId="0" applyFont="1" applyBorder="1" applyAlignment="1">
      <alignment vertical="center"/>
    </xf>
    <xf numFmtId="0" fontId="23" fillId="0" borderId="156" xfId="0" applyFont="1" applyBorder="1" applyAlignment="1">
      <alignment vertical="center"/>
    </xf>
    <xf numFmtId="0" fontId="3" fillId="0" borderId="157" xfId="0" applyFont="1" applyBorder="1" applyAlignment="1">
      <alignment vertical="top"/>
    </xf>
    <xf numFmtId="0" fontId="35" fillId="0" borderId="158" xfId="0" applyFont="1" applyBorder="1" applyAlignment="1">
      <alignment horizontal="center" vertical="center"/>
    </xf>
    <xf numFmtId="0" fontId="35" fillId="0" borderId="159" xfId="0" applyFont="1" applyBorder="1" applyAlignment="1">
      <alignment vertical="center"/>
    </xf>
    <xf numFmtId="0" fontId="35" fillId="0" borderId="157" xfId="0" applyFont="1" applyBorder="1" applyAlignment="1">
      <alignment vertical="center"/>
    </xf>
    <xf numFmtId="0" fontId="35" fillId="0" borderId="155" xfId="0" applyFont="1" applyBorder="1" applyAlignment="1">
      <alignment vertical="center"/>
    </xf>
    <xf numFmtId="0" fontId="58" fillId="0" borderId="0" xfId="3" applyFont="1" applyBorder="1" applyAlignment="1">
      <alignment vertical="center"/>
    </xf>
    <xf numFmtId="0" fontId="45" fillId="0" borderId="0" xfId="3" applyFont="1" applyBorder="1" applyAlignment="1">
      <alignment vertical="center"/>
    </xf>
    <xf numFmtId="0" fontId="45" fillId="0" borderId="160" xfId="3" applyFont="1" applyBorder="1" applyAlignment="1">
      <alignment vertical="center"/>
    </xf>
    <xf numFmtId="0" fontId="59" fillId="0" borderId="160" xfId="0" applyFont="1" applyBorder="1" applyAlignment="1">
      <alignment vertical="center"/>
    </xf>
    <xf numFmtId="0" fontId="59" fillId="0" borderId="0" xfId="0" applyFont="1" applyAlignment="1">
      <alignment vertical="center"/>
    </xf>
    <xf numFmtId="185" fontId="57" fillId="0" borderId="161" xfId="0" applyNumberFormat="1" applyFont="1" applyBorder="1" applyAlignment="1">
      <alignment horizontal="right" vertical="center" shrinkToFit="1"/>
    </xf>
    <xf numFmtId="0" fontId="57" fillId="0" borderId="161" xfId="0" applyFont="1" applyBorder="1" applyAlignment="1">
      <alignment vertical="center"/>
    </xf>
    <xf numFmtId="0" fontId="28" fillId="0" borderId="155" xfId="0" applyFont="1" applyBorder="1" applyAlignment="1">
      <alignment vertical="center"/>
    </xf>
    <xf numFmtId="0" fontId="28" fillId="0" borderId="156" xfId="0" applyFont="1" applyBorder="1" applyAlignment="1">
      <alignment vertical="center"/>
    </xf>
    <xf numFmtId="0" fontId="3" fillId="0" borderId="161" xfId="0" applyFont="1" applyBorder="1" applyAlignment="1">
      <alignment vertical="top"/>
    </xf>
    <xf numFmtId="0" fontId="3" fillId="0" borderId="161" xfId="0" applyFont="1" applyBorder="1" applyAlignment="1">
      <alignment vertical="center"/>
    </xf>
    <xf numFmtId="0" fontId="28" fillId="0" borderId="155" xfId="0" applyFont="1" applyBorder="1" applyAlignment="1">
      <alignment horizontal="left" vertical="top"/>
    </xf>
    <xf numFmtId="0" fontId="3" fillId="0" borderId="160" xfId="0" applyFont="1" applyBorder="1" applyAlignment="1">
      <alignment vertical="top" wrapText="1"/>
    </xf>
    <xf numFmtId="0" fontId="60" fillId="0" borderId="162" xfId="3" applyFont="1" applyBorder="1" applyAlignment="1">
      <alignment horizontal="center" vertical="center" wrapText="1"/>
    </xf>
    <xf numFmtId="0" fontId="60" fillId="0" borderId="163" xfId="3" applyFont="1" applyBorder="1" applyAlignment="1">
      <alignment horizontal="center" vertical="center" wrapText="1"/>
    </xf>
    <xf numFmtId="0" fontId="61" fillId="0" borderId="163" xfId="3" applyFont="1" applyBorder="1" applyAlignment="1">
      <alignment horizontal="center" vertical="center" wrapText="1"/>
    </xf>
    <xf numFmtId="0" fontId="60" fillId="0" borderId="164" xfId="3" applyFont="1" applyBorder="1" applyAlignment="1">
      <alignment horizontal="center" vertical="center" wrapText="1"/>
    </xf>
    <xf numFmtId="0" fontId="59" fillId="0" borderId="0" xfId="0" applyFont="1" applyAlignment="1">
      <alignment horizontal="center" vertical="center"/>
    </xf>
    <xf numFmtId="0" fontId="0" fillId="0" borderId="161" xfId="0" applyBorder="1" applyAlignment="1">
      <alignment vertical="center"/>
    </xf>
    <xf numFmtId="0" fontId="0" fillId="0" borderId="155" xfId="0" applyBorder="1" applyAlignment="1">
      <alignment vertical="center"/>
    </xf>
    <xf numFmtId="0" fontId="3" fillId="0" borderId="156" xfId="0" applyFont="1" applyBorder="1" applyAlignment="1">
      <alignment vertical="center"/>
    </xf>
    <xf numFmtId="0" fontId="62" fillId="0" borderId="161" xfId="0" applyFont="1" applyBorder="1" applyAlignment="1">
      <alignment horizontal="left" vertical="center" wrapText="1"/>
    </xf>
    <xf numFmtId="0" fontId="63" fillId="0" borderId="161" xfId="0" applyFont="1" applyBorder="1" applyAlignment="1">
      <alignment vertical="center"/>
    </xf>
    <xf numFmtId="0" fontId="3" fillId="0" borderId="160" xfId="0" applyFont="1" applyBorder="1" applyAlignment="1">
      <alignment vertical="top"/>
    </xf>
    <xf numFmtId="0" fontId="60" fillId="0" borderId="165" xfId="3" applyFont="1" applyBorder="1" applyAlignment="1">
      <alignment horizontal="center" vertical="center" wrapText="1"/>
    </xf>
    <xf numFmtId="0" fontId="60" fillId="0" borderId="0" xfId="3" applyFont="1" applyBorder="1" applyAlignment="1">
      <alignment horizontal="center" vertical="center" wrapText="1"/>
    </xf>
    <xf numFmtId="0" fontId="61" fillId="0" borderId="0" xfId="3" applyFont="1" applyBorder="1" applyAlignment="1">
      <alignment horizontal="center" vertical="center" wrapText="1"/>
    </xf>
    <xf numFmtId="0" fontId="60" fillId="0" borderId="166" xfId="3" applyFont="1" applyBorder="1" applyAlignment="1">
      <alignment horizontal="center" vertical="center" wrapText="1"/>
    </xf>
    <xf numFmtId="0" fontId="62" fillId="0" borderId="161" xfId="0" applyFont="1" applyBorder="1" applyAlignment="1">
      <alignment horizontal="left" vertical="center"/>
    </xf>
    <xf numFmtId="0" fontId="62" fillId="0" borderId="0" xfId="0" applyFont="1" applyBorder="1" applyAlignment="1">
      <alignment horizontal="left" vertical="center"/>
    </xf>
    <xf numFmtId="0" fontId="3" fillId="0" borderId="160" xfId="0" applyFont="1" applyBorder="1" applyAlignment="1">
      <alignment horizontal="left" vertical="top"/>
    </xf>
    <xf numFmtId="186" fontId="57" fillId="0" borderId="161" xfId="0" applyNumberFormat="1" applyFont="1" applyBorder="1" applyAlignment="1">
      <alignment horizontal="left" vertical="center"/>
    </xf>
    <xf numFmtId="0" fontId="28" fillId="0" borderId="161" xfId="0" applyFont="1" applyBorder="1" applyAlignment="1">
      <alignment vertical="center"/>
    </xf>
    <xf numFmtId="0" fontId="33" fillId="0" borderId="161" xfId="0" applyFont="1" applyBorder="1" applyAlignment="1">
      <alignment vertical="center" wrapText="1"/>
    </xf>
    <xf numFmtId="0" fontId="64" fillId="0" borderId="167" xfId="0" applyFont="1" applyBorder="1" applyAlignment="1">
      <alignment horizontal="center" vertical="center" shrinkToFit="1"/>
    </xf>
    <xf numFmtId="49" fontId="57" fillId="0" borderId="161" xfId="0" applyNumberFormat="1" applyFont="1" applyBorder="1" applyAlignment="1">
      <alignment horizontal="right" vertical="center"/>
    </xf>
    <xf numFmtId="0" fontId="3" fillId="0" borderId="155" xfId="0" applyFont="1" applyBorder="1" applyAlignment="1">
      <alignment vertical="top" wrapText="1"/>
    </xf>
    <xf numFmtId="0" fontId="60" fillId="0" borderId="168" xfId="3" applyFont="1" applyBorder="1" applyAlignment="1">
      <alignment horizontal="center" vertical="center" wrapText="1"/>
    </xf>
    <xf numFmtId="0" fontId="60" fillId="0" borderId="169" xfId="3" applyFont="1" applyBorder="1" applyAlignment="1">
      <alignment horizontal="center" vertical="center" wrapText="1"/>
    </xf>
    <xf numFmtId="0" fontId="61" fillId="0" borderId="169" xfId="3" applyFont="1" applyBorder="1" applyAlignment="1">
      <alignment horizontal="center" vertical="center" wrapText="1"/>
    </xf>
    <xf numFmtId="0" fontId="60" fillId="0" borderId="170" xfId="3" applyFont="1" applyBorder="1" applyAlignment="1">
      <alignment horizontal="center" vertical="center" wrapText="1"/>
    </xf>
    <xf numFmtId="0" fontId="65" fillId="0" borderId="171" xfId="0" applyFont="1" applyBorder="1" applyAlignment="1">
      <alignment horizontal="center" vertical="center" shrinkToFit="1"/>
    </xf>
    <xf numFmtId="186" fontId="28" fillId="0" borderId="161" xfId="0" applyNumberFormat="1" applyFont="1" applyBorder="1" applyAlignment="1">
      <alignment vertical="center"/>
    </xf>
    <xf numFmtId="0" fontId="3" fillId="0" borderId="155" xfId="0" applyFont="1" applyBorder="1" applyAlignment="1">
      <alignment vertical="top"/>
    </xf>
    <xf numFmtId="0" fontId="63" fillId="0" borderId="172" xfId="0" applyFont="1" applyBorder="1" applyAlignment="1">
      <alignment horizontal="left" vertical="top" wrapText="1"/>
    </xf>
    <xf numFmtId="0" fontId="63" fillId="0" borderId="163" xfId="0" applyFont="1" applyBorder="1" applyAlignment="1">
      <alignment horizontal="left" vertical="top" wrapText="1"/>
    </xf>
    <xf numFmtId="0" fontId="63" fillId="0" borderId="173" xfId="0" applyFont="1" applyBorder="1" applyAlignment="1">
      <alignment horizontal="left" vertical="top" wrapText="1"/>
    </xf>
    <xf numFmtId="0" fontId="3" fillId="0" borderId="0" xfId="0" applyFont="1" applyBorder="1" applyAlignment="1">
      <alignment vertical="center"/>
    </xf>
    <xf numFmtId="0" fontId="54" fillId="0" borderId="160" xfId="0" applyFont="1" applyBorder="1" applyAlignment="1">
      <alignment horizontal="left" vertical="center"/>
    </xf>
    <xf numFmtId="0" fontId="63" fillId="0" borderId="174" xfId="0" applyFont="1" applyBorder="1" applyAlignment="1">
      <alignment horizontal="left" vertical="top" wrapText="1"/>
    </xf>
    <xf numFmtId="0" fontId="63" fillId="0" borderId="0" xfId="0" applyFont="1" applyBorder="1" applyAlignment="1">
      <alignment horizontal="left" vertical="top" wrapText="1"/>
    </xf>
    <xf numFmtId="0" fontId="63" fillId="0" borderId="175" xfId="0" applyFont="1" applyBorder="1" applyAlignment="1">
      <alignment horizontal="left" vertical="top" wrapText="1"/>
    </xf>
    <xf numFmtId="38" fontId="66" fillId="0" borderId="174" xfId="2" applyFont="1" applyBorder="1" applyAlignment="1">
      <alignment horizontal="right"/>
    </xf>
    <xf numFmtId="38" fontId="66" fillId="0" borderId="160" xfId="2" applyFont="1" applyBorder="1" applyAlignment="1">
      <alignment horizontal="right"/>
    </xf>
    <xf numFmtId="38" fontId="67" fillId="0" borderId="0" xfId="2" applyFont="1" applyBorder="1" applyAlignment="1">
      <alignment horizontal="right"/>
    </xf>
    <xf numFmtId="38" fontId="67" fillId="0" borderId="160" xfId="2" applyFont="1" applyBorder="1" applyAlignment="1">
      <alignment horizontal="right"/>
    </xf>
    <xf numFmtId="38" fontId="66" fillId="0" borderId="0" xfId="2" applyFont="1" applyBorder="1" applyAlignment="1">
      <alignment horizontal="right"/>
    </xf>
    <xf numFmtId="186" fontId="57" fillId="0" borderId="176" xfId="0" applyNumberFormat="1" applyFont="1" applyBorder="1" applyAlignment="1">
      <alignment horizontal="right" vertical="center"/>
    </xf>
    <xf numFmtId="0" fontId="0" fillId="0" borderId="176" xfId="0" applyBorder="1" applyAlignment="1">
      <alignment vertical="center"/>
    </xf>
    <xf numFmtId="0" fontId="0" fillId="0" borderId="177" xfId="0" applyBorder="1" applyAlignment="1">
      <alignment vertical="center"/>
    </xf>
    <xf numFmtId="0" fontId="3" fillId="0" borderId="178" xfId="0" applyFont="1" applyBorder="1" applyAlignment="1">
      <alignment vertical="center"/>
    </xf>
    <xf numFmtId="0" fontId="62" fillId="0" borderId="176" xfId="0" applyFont="1" applyBorder="1" applyAlignment="1">
      <alignment horizontal="left" vertical="center"/>
    </xf>
    <xf numFmtId="0" fontId="62" fillId="0" borderId="179" xfId="0" applyFont="1" applyBorder="1" applyAlignment="1">
      <alignment horizontal="left" vertical="center"/>
    </xf>
    <xf numFmtId="0" fontId="3" fillId="0" borderId="180" xfId="0" applyFont="1" applyBorder="1" applyAlignment="1">
      <alignment horizontal="left" vertical="top"/>
    </xf>
    <xf numFmtId="0" fontId="3" fillId="0" borderId="177" xfId="0" applyFont="1" applyBorder="1" applyAlignment="1">
      <alignment vertical="top"/>
    </xf>
    <xf numFmtId="0" fontId="45" fillId="0" borderId="179" xfId="3" applyFont="1" applyBorder="1" applyAlignment="1">
      <alignment vertical="center"/>
    </xf>
    <xf numFmtId="0" fontId="28" fillId="0" borderId="180" xfId="0" applyFont="1" applyBorder="1" applyAlignment="1">
      <alignment vertical="center"/>
    </xf>
    <xf numFmtId="0" fontId="0" fillId="0" borderId="177" xfId="0" applyBorder="1" applyAlignment="1">
      <alignment vertical="center" shrinkToFit="1"/>
    </xf>
    <xf numFmtId="0" fontId="63" fillId="0" borderId="181" xfId="0" applyFont="1" applyBorder="1" applyAlignment="1">
      <alignment horizontal="left" vertical="top" wrapText="1"/>
    </xf>
    <xf numFmtId="0" fontId="63" fillId="0" borderId="179" xfId="0" applyFont="1" applyBorder="1" applyAlignment="1">
      <alignment horizontal="left" vertical="top" wrapText="1"/>
    </xf>
    <xf numFmtId="0" fontId="63" fillId="0" borderId="182" xfId="0" applyFont="1" applyBorder="1" applyAlignment="1">
      <alignment horizontal="left" vertical="top" wrapText="1"/>
    </xf>
    <xf numFmtId="38" fontId="66" fillId="0" borderId="181" xfId="2" applyFont="1" applyBorder="1" applyAlignment="1">
      <alignment horizontal="right"/>
    </xf>
    <xf numFmtId="38" fontId="66" fillId="0" borderId="180" xfId="2" applyFont="1" applyBorder="1" applyAlignment="1">
      <alignment horizontal="right"/>
    </xf>
    <xf numFmtId="0" fontId="0" fillId="0" borderId="179" xfId="0" applyBorder="1" applyAlignment="1">
      <alignment vertical="center"/>
    </xf>
    <xf numFmtId="38" fontId="67" fillId="0" borderId="179" xfId="2" applyFont="1" applyBorder="1" applyAlignment="1">
      <alignment horizontal="right"/>
    </xf>
    <xf numFmtId="38" fontId="67" fillId="0" borderId="180" xfId="2" applyFont="1" applyBorder="1" applyAlignment="1">
      <alignment horizontal="right"/>
    </xf>
    <xf numFmtId="38" fontId="66" fillId="0" borderId="179" xfId="2" applyFont="1" applyBorder="1" applyAlignment="1">
      <alignment horizontal="right"/>
    </xf>
    <xf numFmtId="0" fontId="45" fillId="0" borderId="180" xfId="3" applyFont="1" applyBorder="1" applyAlignment="1">
      <alignment vertical="center"/>
    </xf>
    <xf numFmtId="0" fontId="68" fillId="0" borderId="0" xfId="0" applyFont="1" applyAlignment="1">
      <alignment vertical="center"/>
    </xf>
    <xf numFmtId="0" fontId="69" fillId="0" borderId="0" xfId="0" applyFont="1" applyAlignment="1">
      <alignment vertical="center"/>
    </xf>
    <xf numFmtId="0" fontId="70" fillId="3" borderId="0" xfId="0" applyFont="1" applyFill="1" applyAlignment="1">
      <alignment vertical="center"/>
    </xf>
    <xf numFmtId="0" fontId="69" fillId="0" borderId="0" xfId="0" applyFont="1" applyBorder="1" applyAlignment="1">
      <alignment vertical="top"/>
    </xf>
    <xf numFmtId="0" fontId="71" fillId="0" borderId="0" xfId="3" applyFont="1" applyAlignment="1">
      <alignment vertical="center"/>
    </xf>
    <xf numFmtId="0" fontId="69" fillId="0" borderId="0" xfId="0" applyFont="1" applyBorder="1" applyAlignment="1">
      <alignment vertical="center" shrinkToFit="1"/>
    </xf>
    <xf numFmtId="0" fontId="69" fillId="0" borderId="0" xfId="0" applyFont="1" applyBorder="1" applyAlignment="1">
      <alignment vertical="center"/>
    </xf>
    <xf numFmtId="0" fontId="72" fillId="0" borderId="0" xfId="0" applyFont="1" applyAlignment="1">
      <alignment vertical="center"/>
    </xf>
    <xf numFmtId="38" fontId="68" fillId="0" borderId="0" xfId="2" applyFont="1" applyBorder="1" applyAlignment="1">
      <alignment vertical="center"/>
    </xf>
    <xf numFmtId="0" fontId="68" fillId="0" borderId="0" xfId="0" applyFont="1" applyBorder="1" applyAlignment="1">
      <alignment vertical="center" shrinkToFit="1"/>
    </xf>
    <xf numFmtId="0" fontId="68" fillId="0" borderId="0" xfId="0" applyFont="1" applyBorder="1" applyAlignment="1">
      <alignment horizontal="center" vertical="center" shrinkToFit="1"/>
    </xf>
    <xf numFmtId="0" fontId="68" fillId="0" borderId="0" xfId="0" applyFont="1" applyBorder="1" applyAlignment="1">
      <alignment horizontal="center" vertical="center"/>
    </xf>
    <xf numFmtId="0" fontId="0" fillId="3" borderId="0" xfId="0" applyFont="1" applyFill="1" applyAlignment="1">
      <alignment vertical="center"/>
    </xf>
    <xf numFmtId="0" fontId="3" fillId="0" borderId="0" xfId="0" applyFont="1" applyBorder="1" applyAlignment="1">
      <alignment vertical="top"/>
    </xf>
    <xf numFmtId="0" fontId="0" fillId="0" borderId="0" xfId="0" applyBorder="1" applyAlignment="1">
      <alignment vertical="center" shrinkToFit="1"/>
    </xf>
    <xf numFmtId="38" fontId="1" fillId="0" borderId="0" xfId="2" applyFont="1" applyBorder="1" applyAlignment="1">
      <alignment vertical="center"/>
    </xf>
    <xf numFmtId="0" fontId="0" fillId="0" borderId="0" xfId="0" applyBorder="1" applyAlignment="1">
      <alignment horizontal="center" vertical="center" shrinkToFit="1"/>
    </xf>
    <xf numFmtId="0" fontId="73" fillId="3" borderId="0" xfId="0" applyFont="1" applyFill="1" applyAlignment="1">
      <alignment vertical="center"/>
    </xf>
  </cellXfs>
  <cellStyles count="4">
    <cellStyle name="Excel Built-in Comma [0]" xfId="1"/>
    <cellStyle name="桁区切り_実績用10人（白紙）新" xfId="2"/>
    <cellStyle name="標準" xfId="0" builtinId="0"/>
    <cellStyle name="標準_写真台紙" xfId="3"/>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47625</xdr:colOff>
      <xdr:row>11</xdr:row>
      <xdr:rowOff>371475</xdr:rowOff>
    </xdr:from>
    <xdr:to xmlns:xdr="http://schemas.openxmlformats.org/drawingml/2006/spreadsheetDrawing">
      <xdr:col>14</xdr:col>
      <xdr:colOff>142875</xdr:colOff>
      <xdr:row>19</xdr:row>
      <xdr:rowOff>200025</xdr:rowOff>
    </xdr:to>
    <xdr:sp macro="" textlink="" fLocksText="0">
      <xdr:nvSpPr>
        <xdr:cNvPr id="2049" name="CustomShape 1"/>
        <xdr:cNvSpPr>
          <a:spLocks noChangeArrowheads="1"/>
        </xdr:cNvSpPr>
      </xdr:nvSpPr>
      <xdr:spPr>
        <a:xfrm>
          <a:off x="47625" y="2886075"/>
          <a:ext cx="5000625" cy="1066800"/>
        </a:xfrm>
        <a:prstGeom prst="rect">
          <a:avLst/>
        </a:prstGeom>
        <a:solidFill>
          <a:srgbClr val="FFFFFF">
            <a:alpha val="89999"/>
          </a:srgbClr>
        </a:solidFill>
        <a:ln w="25560" cap="flat">
          <a:solidFill>
            <a:srgbClr val="FF0000"/>
          </a:solidFill>
          <a:miter lim="800000"/>
          <a:headEnd/>
          <a:tailEnd/>
        </a:ln>
        <a:effectLst/>
      </xdr:spPr>
      <xdr:txBody>
        <a:bodyPr vertOverflow="clip" horzOverflow="overflow" wrap="square" lIns="20160" tIns="20160" rIns="20160" bIns="20160" anchor="ctr"/>
        <a:lstStyle/>
        <a:p>
          <a:pPr algn="l" rtl="0">
            <a:defRPr sz="1000"/>
          </a:pPr>
          <a:r>
            <a:rPr lang="ja-JP" altLang="en-US" sz="2000" b="1" i="0" u="none" strike="noStrike" baseline="0">
              <a:solidFill>
                <a:srgbClr val="FF0000"/>
              </a:solidFill>
              <a:latin typeface="DejaVu Sans"/>
            </a:rPr>
            <a:t>集落協定名・代表者氏名</a:t>
          </a:r>
          <a:r>
            <a:rPr lang="en-US" altLang="ja-JP" sz="2000" b="1" i="0" u="none" strike="noStrike" baseline="0">
              <a:solidFill>
                <a:srgbClr val="FF0000"/>
              </a:solidFill>
              <a:latin typeface="DejaVu Sans"/>
            </a:rPr>
            <a:t>(</a:t>
          </a:r>
          <a:r>
            <a:rPr lang="ja-JP" altLang="en-US" sz="2000" b="1" i="0" u="none" strike="noStrike" baseline="0">
              <a:solidFill>
                <a:srgbClr val="FF0000"/>
              </a:solidFill>
              <a:latin typeface="DejaVu Sans"/>
            </a:rPr>
            <a:t>自署</a:t>
          </a:r>
          <a:r>
            <a:rPr lang="en-US" altLang="ja-JP" sz="2000" b="1" i="0" u="none" strike="noStrike" baseline="0">
              <a:solidFill>
                <a:srgbClr val="FF0000"/>
              </a:solidFill>
              <a:latin typeface="DejaVu Sans"/>
            </a:rPr>
            <a:t>)</a:t>
          </a:r>
          <a:endParaRPr lang="ja-JP" altLang="en-US" sz="2000" b="1" i="0" u="none" strike="noStrike" baseline="0">
            <a:solidFill>
              <a:srgbClr val="FF0000"/>
            </a:solidFill>
            <a:latin typeface="DejaVu Sans"/>
          </a:endParaRPr>
        </a:p>
      </xdr:txBody>
    </xdr:sp>
    <xdr:clientData/>
  </xdr:twoCellAnchor>
  <xdr:twoCellAnchor>
    <xdr:from xmlns:xdr="http://schemas.openxmlformats.org/drawingml/2006/spreadsheetDrawing">
      <xdr:col>10</xdr:col>
      <xdr:colOff>428625</xdr:colOff>
      <xdr:row>11</xdr:row>
      <xdr:rowOff>180340</xdr:rowOff>
    </xdr:from>
    <xdr:to xmlns:xdr="http://schemas.openxmlformats.org/drawingml/2006/spreadsheetDrawing">
      <xdr:col>12</xdr:col>
      <xdr:colOff>542925</xdr:colOff>
      <xdr:row>12</xdr:row>
      <xdr:rowOff>76200</xdr:rowOff>
    </xdr:to>
    <xdr:sp macro="" textlink="">
      <xdr:nvSpPr>
        <xdr:cNvPr id="2050" name="Line 1"/>
        <xdr:cNvSpPr>
          <a:spLocks noChangeShapeType="1"/>
        </xdr:cNvSpPr>
      </xdr:nvSpPr>
      <xdr:spPr>
        <a:xfrm flipV="1">
          <a:off x="3209925" y="2694940"/>
          <a:ext cx="923925" cy="267335"/>
        </a:xfrm>
        <a:prstGeom prst="line">
          <a:avLst/>
        </a:prstGeom>
        <a:noFill/>
        <a:ln w="28440" cap="flat">
          <a:solidFill>
            <a:srgbClr val="FF0000"/>
          </a:solidFill>
          <a:miter lim="800000"/>
          <a:headEnd/>
          <a:tailEnd type="triangle" w="med" len="med"/>
        </a:ln>
        <a:effectLst/>
      </xdr:spPr>
    </xdr:sp>
    <xdr:clientData/>
  </xdr:twoCellAnchor>
  <xdr:twoCellAnchor>
    <xdr:from xmlns:xdr="http://schemas.openxmlformats.org/drawingml/2006/spreadsheetDrawing">
      <xdr:col>0</xdr:col>
      <xdr:colOff>79375</xdr:colOff>
      <xdr:row>2</xdr:row>
      <xdr:rowOff>47625</xdr:rowOff>
    </xdr:from>
    <xdr:to xmlns:xdr="http://schemas.openxmlformats.org/drawingml/2006/spreadsheetDrawing">
      <xdr:col>8</xdr:col>
      <xdr:colOff>219075</xdr:colOff>
      <xdr:row>5</xdr:row>
      <xdr:rowOff>86360</xdr:rowOff>
    </xdr:to>
    <xdr:sp macro="" textlink="">
      <xdr:nvSpPr>
        <xdr:cNvPr id="7" name="正方形/長方形 6"/>
        <xdr:cNvSpPr/>
      </xdr:nvSpPr>
      <xdr:spPr>
        <a:xfrm>
          <a:off x="79375" y="504825"/>
          <a:ext cx="2111375" cy="724535"/>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2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15875</xdr:colOff>
      <xdr:row>10</xdr:row>
      <xdr:rowOff>47625</xdr:rowOff>
    </xdr:from>
    <xdr:to xmlns:xdr="http://schemas.openxmlformats.org/drawingml/2006/spreadsheetDrawing">
      <xdr:col>6</xdr:col>
      <xdr:colOff>892175</xdr:colOff>
      <xdr:row>15</xdr:row>
      <xdr:rowOff>130175</xdr:rowOff>
    </xdr:to>
    <xdr:sp macro="" textlink="" fLocksText="0">
      <xdr:nvSpPr>
        <xdr:cNvPr id="3074" name="CustomShape 1"/>
        <xdr:cNvSpPr>
          <a:spLocks noChangeArrowheads="1"/>
        </xdr:cNvSpPr>
      </xdr:nvSpPr>
      <xdr:spPr>
        <a:xfrm>
          <a:off x="15875" y="2032635"/>
          <a:ext cx="6524625" cy="1168400"/>
        </a:xfrm>
        <a:prstGeom prst="rect">
          <a:avLst/>
        </a:prstGeom>
        <a:solidFill>
          <a:srgbClr val="FFFFFF">
            <a:alpha val="89999"/>
          </a:srgbClr>
        </a:solidFill>
        <a:ln w="25560" cap="flat">
          <a:solidFill>
            <a:srgbClr val="FF0000"/>
          </a:solidFill>
          <a:miter lim="800000"/>
          <a:headEnd/>
          <a:tailEnd/>
        </a:ln>
        <a:effectLst/>
      </xdr:spPr>
      <xdr:txBody>
        <a:bodyPr vertOverflow="clip" horzOverflow="overflow" wrap="square" lIns="20160" tIns="20160" rIns="20160" bIns="20160" anchor="ctr"/>
        <a:lstStyle/>
        <a:p>
          <a:pPr algn="l" rtl="0">
            <a:defRPr sz="1000"/>
          </a:pPr>
          <a:r>
            <a:rPr lang="ja-JP" altLang="en-US" sz="2000" b="1" i="0" u="none" strike="noStrike" baseline="0">
              <a:solidFill>
                <a:srgbClr val="FF0000"/>
              </a:solidFill>
              <a:latin typeface="DejaVu Sans"/>
            </a:rPr>
            <a:t>様式１は、</a:t>
          </a:r>
          <a:r>
            <a:rPr lang="ja-JP" altLang="en-US" sz="2600" b="1" i="0" u="sng" strike="noStrike" baseline="0">
              <a:solidFill>
                <a:srgbClr val="FF0000"/>
              </a:solidFill>
              <a:latin typeface="DejaVu Sans"/>
            </a:rPr>
            <a:t>計算式　有</a:t>
          </a:r>
        </a:p>
        <a:p>
          <a:pPr algn="l" rtl="0">
            <a:defRPr sz="1000"/>
          </a:pPr>
          <a:r>
            <a:rPr lang="ja-JP" altLang="en-US" sz="2000" b="1" i="0" u="none" strike="noStrike" baseline="0">
              <a:solidFill>
                <a:srgbClr val="FF0000"/>
              </a:solidFill>
              <a:latin typeface="DejaVu Sans"/>
            </a:rPr>
            <a:t>※参考様式</a:t>
          </a:r>
          <a:r>
            <a:rPr lang="ja-JP" altLang="en-US" sz="2000" b="1" i="0" u="none" strike="noStrike" baseline="0">
              <a:solidFill>
                <a:srgbClr val="FF0000"/>
              </a:solidFill>
              <a:latin typeface="Calibri"/>
              <a:cs typeface="Calibri"/>
            </a:rPr>
            <a:t>2-1,2-2</a:t>
          </a:r>
          <a:r>
            <a:rPr lang="ja-JP" altLang="en-US" sz="2000" b="1" i="0" u="none" strike="noStrike" baseline="0">
              <a:solidFill>
                <a:srgbClr val="FF0000"/>
              </a:solidFill>
              <a:latin typeface="DejaVu Sans"/>
              <a:cs typeface="Calibri"/>
            </a:rPr>
            <a:t>へ入力すると自動入力</a:t>
          </a:r>
          <a:endParaRPr lang="ja-JP" altLang="en-US" sz="2000" b="1" i="0" u="none" strike="noStrike" baseline="0">
            <a:solidFill>
              <a:srgbClr val="FF0000"/>
            </a:solidFill>
            <a:latin typeface="DejaVu Sans"/>
          </a:endParaRPr>
        </a:p>
      </xdr:txBody>
    </xdr:sp>
    <xdr:clientData/>
  </xdr:twoCellAnchor>
  <xdr:twoCellAnchor>
    <xdr:from xmlns:xdr="http://schemas.openxmlformats.org/drawingml/2006/spreadsheetDrawing">
      <xdr:col>0</xdr:col>
      <xdr:colOff>368300</xdr:colOff>
      <xdr:row>34</xdr:row>
      <xdr:rowOff>54610</xdr:rowOff>
    </xdr:from>
    <xdr:to xmlns:xdr="http://schemas.openxmlformats.org/drawingml/2006/spreadsheetDrawing">
      <xdr:col>5</xdr:col>
      <xdr:colOff>1485900</xdr:colOff>
      <xdr:row>37</xdr:row>
      <xdr:rowOff>67310</xdr:rowOff>
    </xdr:to>
    <xdr:sp macro="" textlink="" fLocksText="0">
      <xdr:nvSpPr>
        <xdr:cNvPr id="3075" name="CustomShape 1"/>
        <xdr:cNvSpPr>
          <a:spLocks noChangeArrowheads="1"/>
        </xdr:cNvSpPr>
      </xdr:nvSpPr>
      <xdr:spPr>
        <a:xfrm>
          <a:off x="368300" y="7251700"/>
          <a:ext cx="5280025" cy="1010920"/>
        </a:xfrm>
        <a:prstGeom prst="rect">
          <a:avLst/>
        </a:prstGeom>
        <a:solidFill>
          <a:srgbClr val="FFFFFF">
            <a:alpha val="89999"/>
          </a:srgbClr>
        </a:solidFill>
        <a:ln w="25560" cap="flat">
          <a:solidFill>
            <a:srgbClr val="FF0000"/>
          </a:solidFill>
          <a:miter lim="800000"/>
          <a:headEnd/>
          <a:tailEnd/>
        </a:ln>
        <a:effectLst/>
      </xdr:spPr>
      <xdr:txBody>
        <a:bodyPr vertOverflow="clip" horzOverflow="overflow" wrap="square" lIns="20160" tIns="20160" rIns="20160" bIns="20160" anchor="ctr"/>
        <a:lstStyle/>
        <a:p>
          <a:pPr algn="ctr" rtl="0">
            <a:defRPr sz="1000"/>
          </a:pPr>
          <a:r>
            <a:rPr lang="ja-JP" altLang="en-US" sz="1800" b="1" i="0" u="none" strike="noStrike" baseline="0">
              <a:solidFill>
                <a:srgbClr val="FF0000"/>
              </a:solidFill>
              <a:latin typeface="DejaVu Sans"/>
            </a:rPr>
            <a:t>積立金・繰越金は必ず精算し、0円にすること。</a:t>
          </a:r>
          <a:endParaRPr lang="ja-JP" altLang="en-US" sz="1800" b="1" i="0" u="none" strike="noStrike" baseline="0">
            <a:solidFill>
              <a:srgbClr val="FF0000"/>
            </a:solidFill>
            <a:latin typeface="DejaVu Sans"/>
          </a:endParaRPr>
        </a:p>
      </xdr:txBody>
    </xdr:sp>
    <xdr:clientData/>
  </xdr:twoCellAnchor>
  <xdr:twoCellAnchor>
    <xdr:from xmlns:xdr="http://schemas.openxmlformats.org/drawingml/2006/spreadsheetDrawing">
      <xdr:col>0</xdr:col>
      <xdr:colOff>19685</xdr:colOff>
      <xdr:row>1</xdr:row>
      <xdr:rowOff>635</xdr:rowOff>
    </xdr:from>
    <xdr:to xmlns:xdr="http://schemas.openxmlformats.org/drawingml/2006/spreadsheetDrawing">
      <xdr:col>2</xdr:col>
      <xdr:colOff>762635</xdr:colOff>
      <xdr:row>4</xdr:row>
      <xdr:rowOff>57785</xdr:rowOff>
    </xdr:to>
    <xdr:sp macro="" textlink="">
      <xdr:nvSpPr>
        <xdr:cNvPr id="2" name="正方形/長方形 1"/>
        <xdr:cNvSpPr/>
      </xdr:nvSpPr>
      <xdr:spPr>
        <a:xfrm>
          <a:off x="19685" y="210185"/>
          <a:ext cx="2209800" cy="729615"/>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200" b="1">
              <a:solidFill>
                <a:srgbClr val="FF0000"/>
              </a:solidFill>
            </a:rPr>
            <a:t>記入例</a:t>
          </a:r>
        </a:p>
      </xdr:txBody>
    </xdr:sp>
    <xdr:clientData/>
  </xdr:twoCellAnchor>
  <xdr:twoCellAnchor>
    <xdr:from xmlns:xdr="http://schemas.openxmlformats.org/drawingml/2006/spreadsheetDrawing">
      <xdr:col>0</xdr:col>
      <xdr:colOff>528320</xdr:colOff>
      <xdr:row>54</xdr:row>
      <xdr:rowOff>136525</xdr:rowOff>
    </xdr:from>
    <xdr:to xmlns:xdr="http://schemas.openxmlformats.org/drawingml/2006/spreadsheetDrawing">
      <xdr:col>1</xdr:col>
      <xdr:colOff>177800</xdr:colOff>
      <xdr:row>56</xdr:row>
      <xdr:rowOff>46990</xdr:rowOff>
    </xdr:to>
    <xdr:sp macro="" textlink="">
      <xdr:nvSpPr>
        <xdr:cNvPr id="3" name="楕円 2"/>
        <xdr:cNvSpPr/>
      </xdr:nvSpPr>
      <xdr:spPr>
        <a:xfrm>
          <a:off x="528320" y="11896090"/>
          <a:ext cx="335280" cy="375285"/>
        </a:xfrm>
        <a:prstGeom prst="ellipse">
          <a:avLst/>
        </a:prstGeom>
        <a:noFill/>
        <a:ln w="317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0</xdr:col>
      <xdr:colOff>358140</xdr:colOff>
      <xdr:row>42</xdr:row>
      <xdr:rowOff>149860</xdr:rowOff>
    </xdr:from>
    <xdr:to xmlns:xdr="http://schemas.openxmlformats.org/drawingml/2006/spreadsheetDrawing">
      <xdr:col>5</xdr:col>
      <xdr:colOff>763905</xdr:colOff>
      <xdr:row>51</xdr:row>
      <xdr:rowOff>76835</xdr:rowOff>
    </xdr:to>
    <xdr:sp macro="" textlink="" fLocksText="0">
      <xdr:nvSpPr>
        <xdr:cNvPr id="3077" name="CustomShape 6"/>
        <xdr:cNvSpPr>
          <a:spLocks noChangeArrowheads="1"/>
        </xdr:cNvSpPr>
      </xdr:nvSpPr>
      <xdr:spPr>
        <a:xfrm>
          <a:off x="358140" y="9431020"/>
          <a:ext cx="4568190" cy="1866265"/>
        </a:xfrm>
        <a:prstGeom prst="wedgeRectCallout">
          <a:avLst>
            <a:gd name="adj1" fmla="val 71454"/>
            <a:gd name="adj2" fmla="val 87751"/>
          </a:avLst>
        </a:prstGeom>
        <a:solidFill>
          <a:srgbClr val="FFFFFF">
            <a:alpha val="89999"/>
          </a:srgbClr>
        </a:solidFill>
        <a:ln w="25560" cap="flat">
          <a:solidFill>
            <a:srgbClr val="FF0000"/>
          </a:solidFill>
          <a:miter lim="800000"/>
          <a:headEnd/>
          <a:tailEnd/>
        </a:ln>
        <a:effectLst/>
      </xdr:spPr>
      <xdr:txBody>
        <a:bodyPr vertOverflow="clip" horzOverflow="overflow" wrap="square" lIns="20160" tIns="20160" rIns="20160" bIns="20160" anchor="ctr"/>
        <a:lstStyle/>
        <a:p>
          <a:pPr algn="l" rtl="0">
            <a:defRPr sz="1000"/>
          </a:pPr>
          <a:r>
            <a:rPr lang="ja-JP" altLang="en-US" sz="1400" b="1" i="0" u="none" strike="noStrike" baseline="0">
              <a:solidFill>
                <a:srgbClr val="FF0000"/>
              </a:solidFill>
              <a:latin typeface="DejaVu Sans"/>
            </a:rPr>
            <a:t>・ここは0円にすること。</a:t>
          </a:r>
          <a:endParaRPr lang="ja-JP" altLang="en-US" sz="1400" b="1" i="0" u="none" strike="noStrike" baseline="0">
            <a:solidFill>
              <a:srgbClr val="FF0000"/>
            </a:solidFill>
            <a:latin typeface="DejaVu Sans"/>
          </a:endParaRPr>
        </a:p>
        <a:p>
          <a:pPr algn="l" rtl="0">
            <a:defRPr sz="1000"/>
          </a:pPr>
          <a:r>
            <a:rPr lang="ja-JP" altLang="en-US" sz="1400" b="1" i="0" u="none" strike="noStrike" baseline="0">
              <a:solidFill>
                <a:srgbClr val="FF0000"/>
              </a:solidFill>
              <a:latin typeface="DejaVu Sans"/>
            </a:rPr>
            <a:t>・積立金や繰越金を取り崩した場合は0円にはならず、マイナスになります。</a:t>
          </a:r>
          <a:endParaRPr lang="ja-JP" altLang="en-US" sz="1400" b="1" i="0" u="none" strike="noStrike" baseline="0">
            <a:solidFill>
              <a:srgbClr val="FF0000"/>
            </a:solidFill>
            <a:latin typeface="DejaVu Sans"/>
          </a:endParaRPr>
        </a:p>
        <a:p>
          <a:pPr algn="l" rtl="0">
            <a:defRPr sz="1000"/>
          </a:pPr>
          <a:r>
            <a:rPr lang="ja-JP" altLang="en-US" sz="1400" b="1" i="0" u="none" strike="noStrike" baseline="0">
              <a:solidFill>
                <a:srgbClr val="FF0000"/>
              </a:solidFill>
              <a:latin typeface="DejaVu Sans"/>
            </a:rPr>
            <a:t>・自己負担分を計算に入れるとマイナスになってしまいます。自己負担分は計算に含めないでください。</a:t>
          </a:r>
          <a:endParaRPr lang="ja-JP" altLang="en-US" sz="1400" b="1" i="0" u="none" strike="noStrike" baseline="0">
            <a:solidFill>
              <a:srgbClr val="FF0000"/>
            </a:solidFill>
            <a:latin typeface="DejaVu San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302895</xdr:colOff>
      <xdr:row>17</xdr:row>
      <xdr:rowOff>389890</xdr:rowOff>
    </xdr:from>
    <xdr:to xmlns:xdr="http://schemas.openxmlformats.org/drawingml/2006/spreadsheetDrawing">
      <xdr:col>2</xdr:col>
      <xdr:colOff>1424305</xdr:colOff>
      <xdr:row>22</xdr:row>
      <xdr:rowOff>348615</xdr:rowOff>
    </xdr:to>
    <xdr:sp macro="" textlink="" fLocksText="0">
      <xdr:nvSpPr>
        <xdr:cNvPr id="4098" name="CustomShape 1"/>
        <xdr:cNvSpPr>
          <a:spLocks noChangeArrowheads="1"/>
        </xdr:cNvSpPr>
      </xdr:nvSpPr>
      <xdr:spPr>
        <a:xfrm>
          <a:off x="731520" y="7843520"/>
          <a:ext cx="2883535" cy="2330450"/>
        </a:xfrm>
        <a:prstGeom prst="wedgeRectCallout">
          <a:avLst>
            <a:gd name="adj1" fmla="val 10320"/>
            <a:gd name="adj2" fmla="val -77911"/>
          </a:avLst>
        </a:prstGeom>
        <a:solidFill>
          <a:srgbClr val="FFFFFF"/>
        </a:solidFill>
        <a:ln w="25560" cap="flat">
          <a:solidFill>
            <a:schemeClr val="tx1"/>
          </a:solidFill>
          <a:miter lim="800000"/>
          <a:headEnd/>
          <a:tailEnd/>
        </a:ln>
        <a:effectLst/>
      </xdr:spPr>
      <xdr:txBody>
        <a:bodyPr vertOverflow="clip" horzOverflow="overflow" wrap="square" lIns="20160" tIns="20160" rIns="20160" bIns="20160" anchor="t"/>
        <a:lstStyle/>
        <a:p>
          <a:pPr algn="l" rtl="0">
            <a:defRPr sz="1000"/>
          </a:pPr>
          <a:r>
            <a:rPr lang="ja-JP" altLang="en-US" sz="2000" b="1" i="0" u="none" strike="noStrike" baseline="0">
              <a:solidFill>
                <a:srgbClr val="FF0000"/>
              </a:solidFill>
              <a:latin typeface="DejaVu Sans"/>
            </a:rPr>
            <a:t>協定書参加者名、住所を記入</a:t>
          </a:r>
        </a:p>
        <a:p>
          <a:pPr algn="l" rtl="0">
            <a:defRPr sz="1000"/>
          </a:pPr>
          <a:endParaRPr lang="ja-JP" altLang="en-US" sz="1200" b="0" i="0" u="none" strike="noStrike" baseline="0">
            <a:solidFill>
              <a:srgbClr val="000000"/>
            </a:solidFill>
            <a:latin typeface="DejaVu Sans"/>
          </a:endParaRPr>
        </a:p>
        <a:p>
          <a:pPr algn="l" rtl="0">
            <a:defRPr sz="1000"/>
          </a:pPr>
          <a:r>
            <a:rPr lang="ja-JP" altLang="en-US" sz="2000" b="1" i="0" u="none" strike="noStrike" baseline="0">
              <a:solidFill>
                <a:srgbClr val="FF0000"/>
              </a:solidFill>
              <a:latin typeface="Calibri"/>
              <a:cs typeface="Calibri"/>
            </a:rPr>
            <a:t>(</a:t>
          </a:r>
          <a:r>
            <a:rPr lang="ja-JP" altLang="en-US" sz="2000" b="1" i="0" u="none" strike="noStrike" baseline="0">
              <a:solidFill>
                <a:srgbClr val="FF0000"/>
              </a:solidFill>
              <a:latin typeface="DejaVu Sans"/>
              <a:cs typeface="Calibri"/>
            </a:rPr>
            <a:t>協定書記載の無い人への</a:t>
          </a:r>
          <a:r>
            <a:rPr lang="ja-JP" altLang="en-US" sz="2000" b="1" i="0" u="none" strike="noStrike" baseline="0">
              <a:solidFill>
                <a:srgbClr val="FF0000"/>
              </a:solidFill>
              <a:latin typeface="DejaVu Sans"/>
              <a:cs typeface="Calibri"/>
            </a:rPr>
            <a:t>支払は出来ません</a:t>
          </a:r>
          <a:r>
            <a:rPr lang="ja-JP" altLang="en-US" sz="2000" b="1" i="0" u="none" strike="noStrike" baseline="0">
              <a:solidFill>
                <a:srgbClr val="FF0000"/>
              </a:solidFill>
              <a:latin typeface="Calibri"/>
              <a:cs typeface="Calibri"/>
            </a:rPr>
            <a:t>)</a:t>
          </a:r>
        </a:p>
      </xdr:txBody>
    </xdr:sp>
    <xdr:clientData/>
  </xdr:twoCellAnchor>
  <xdr:twoCellAnchor>
    <xdr:from xmlns:xdr="http://schemas.openxmlformats.org/drawingml/2006/spreadsheetDrawing">
      <xdr:col>7</xdr:col>
      <xdr:colOff>327660</xdr:colOff>
      <xdr:row>8</xdr:row>
      <xdr:rowOff>99060</xdr:rowOff>
    </xdr:from>
    <xdr:to xmlns:xdr="http://schemas.openxmlformats.org/drawingml/2006/spreadsheetDrawing">
      <xdr:col>20</xdr:col>
      <xdr:colOff>741680</xdr:colOff>
      <xdr:row>23</xdr:row>
      <xdr:rowOff>12065</xdr:rowOff>
    </xdr:to>
    <xdr:sp macro="" textlink="" fLocksText="0">
      <xdr:nvSpPr>
        <xdr:cNvPr id="4099" name="CustomShape 1"/>
        <xdr:cNvSpPr>
          <a:spLocks noChangeArrowheads="1"/>
        </xdr:cNvSpPr>
      </xdr:nvSpPr>
      <xdr:spPr>
        <a:xfrm>
          <a:off x="8147685" y="3161665"/>
          <a:ext cx="13044170" cy="7180580"/>
        </a:xfrm>
        <a:prstGeom prst="rect">
          <a:avLst/>
        </a:prstGeom>
        <a:solidFill>
          <a:srgbClr val="FFFFFF">
            <a:alpha val="89999"/>
          </a:srgbClr>
        </a:solidFill>
        <a:ln w="34925" cap="flat">
          <a:solidFill>
            <a:srgbClr val="FF0000"/>
          </a:solidFill>
          <a:miter lim="800000"/>
          <a:headEnd/>
          <a:tailEnd/>
        </a:ln>
        <a:effectLst/>
      </xdr:spPr>
      <xdr:txBody>
        <a:bodyPr vertOverflow="clip" horzOverflow="overflow" wrap="square" lIns="20160" tIns="20160" rIns="20160" bIns="20160" anchor="ctr"/>
        <a:lstStyle/>
        <a:p>
          <a:pPr algn="l" rtl="0">
            <a:lnSpc>
              <a:spcPts val="7800"/>
            </a:lnSpc>
            <a:defRPr sz="1000"/>
          </a:pPr>
          <a:r>
            <a:rPr lang="ja-JP" altLang="en-US" sz="4800" b="1" i="0" u="none" strike="noStrike" baseline="0">
              <a:solidFill>
                <a:srgbClr val="000000"/>
              </a:solidFill>
              <a:latin typeface="メイリオ"/>
              <a:ea typeface="メイリオ"/>
            </a:rPr>
            <a:t>個人にお金を支払うもの（作業日当等）は　　</a:t>
          </a:r>
          <a:endParaRPr>
            <a:latin typeface="メイリオ"/>
            <a:ea typeface="メイリオ"/>
          </a:endParaRPr>
        </a:p>
        <a:p>
          <a:pPr algn="l" rtl="0">
            <a:lnSpc>
              <a:spcPts val="7800"/>
            </a:lnSpc>
            <a:defRPr sz="1000"/>
          </a:pPr>
          <a:r>
            <a:rPr lang="ja-JP" altLang="en-US" sz="4800" b="1" i="0" u="none" strike="noStrike" baseline="0">
              <a:solidFill>
                <a:srgbClr val="000000"/>
              </a:solidFill>
              <a:latin typeface="メイリオ"/>
              <a:ea typeface="メイリオ"/>
            </a:rPr>
            <a:t>の上段　　　　　　　　欄に記載してください</a:t>
          </a:r>
          <a:endParaRPr>
            <a:latin typeface="メイリオ"/>
            <a:ea typeface="メイリオ"/>
          </a:endParaRPr>
        </a:p>
        <a:p>
          <a:pPr algn="l" rtl="0">
            <a:lnSpc>
              <a:spcPts val="5900"/>
            </a:lnSpc>
            <a:defRPr sz="1000"/>
          </a:pPr>
          <a:r>
            <a:rPr lang="ja-JP" altLang="en-US" sz="3600" b="1" i="0" u="none" strike="noStrike" baseline="0">
              <a:solidFill>
                <a:srgbClr val="000000"/>
              </a:solidFill>
              <a:latin typeface="メイリオ"/>
              <a:ea typeface="メイリオ"/>
            </a:rPr>
            <a:t>※⑤加算については、目標達成に必要な経費にだけ使用できます</a:t>
          </a:r>
          <a:endParaRPr>
            <a:latin typeface="メイリオ"/>
            <a:ea typeface="メイリオ"/>
          </a:endParaRPr>
        </a:p>
        <a:p>
          <a:pPr algn="l" rtl="0">
            <a:lnSpc>
              <a:spcPts val="5800"/>
            </a:lnSpc>
            <a:defRPr sz="1000"/>
          </a:pPr>
          <a:r>
            <a:rPr lang="ja-JP" altLang="en-US" sz="3600" b="1" i="0" u="none" strike="noStrike" baseline="0">
              <a:solidFill>
                <a:srgbClr val="000000"/>
              </a:solidFill>
              <a:latin typeface="メイリオ"/>
              <a:ea typeface="メイリオ"/>
            </a:rPr>
            <a:t>※個人に支払をしたものは、個人の所得として取扱いを行うことになります。</a:t>
          </a:r>
          <a:endParaRPr>
            <a:latin typeface="メイリオ"/>
            <a:ea typeface="メイリオ"/>
          </a:endParaRPr>
        </a:p>
        <a:p>
          <a:pPr algn="l" rtl="0">
            <a:lnSpc>
              <a:spcPts val="4700"/>
            </a:lnSpc>
            <a:defRPr sz="1000"/>
          </a:pPr>
          <a:endParaRPr lang="ja-JP" altLang="en-US" sz="3600" b="1" i="0" u="none" strike="noStrike" baseline="0">
            <a:solidFill>
              <a:srgbClr val="000000"/>
            </a:solidFill>
            <a:latin typeface="メイリオ"/>
            <a:ea typeface="メイリオ"/>
          </a:endParaRPr>
        </a:p>
      </xdr:txBody>
    </xdr:sp>
    <xdr:clientData/>
  </xdr:twoCellAnchor>
  <xdr:twoCellAnchor>
    <xdr:from xmlns:xdr="http://schemas.openxmlformats.org/drawingml/2006/spreadsheetDrawing">
      <xdr:col>9</xdr:col>
      <xdr:colOff>876300</xdr:colOff>
      <xdr:row>33</xdr:row>
      <xdr:rowOff>314960</xdr:rowOff>
    </xdr:from>
    <xdr:to xmlns:xdr="http://schemas.openxmlformats.org/drawingml/2006/spreadsheetDrawing">
      <xdr:col>12</xdr:col>
      <xdr:colOff>238125</xdr:colOff>
      <xdr:row>34</xdr:row>
      <xdr:rowOff>189865</xdr:rowOff>
    </xdr:to>
    <xdr:sp macro="" textlink="" fLocksText="0">
      <xdr:nvSpPr>
        <xdr:cNvPr id="4102" name="CustomShape 1"/>
        <xdr:cNvSpPr>
          <a:spLocks noChangeArrowheads="1"/>
        </xdr:cNvSpPr>
      </xdr:nvSpPr>
      <xdr:spPr>
        <a:xfrm>
          <a:off x="10639425" y="15146020"/>
          <a:ext cx="2276475" cy="417830"/>
        </a:xfrm>
        <a:custGeom>
          <a:avLst/>
          <a:gdLst>
            <a:gd name="G0" fmla="*/ 7390 1 2"/>
            <a:gd name="G1" fmla="*/ 1169 1 2"/>
            <a:gd name="G2" fmla="+- 1169 0 0"/>
            <a:gd name="G3" fmla="+- 7390 0 0"/>
          </a:gdLst>
          <a:ahLst/>
          <a:cxnLst>
            <a:cxn ang="0">
              <a:pos x="r" y="vc"/>
            </a:cxn>
            <a:cxn ang="5400000">
              <a:pos x="hc" y="b"/>
            </a:cxn>
            <a:cxn ang="10800000">
              <a:pos x="l" y="vc"/>
            </a:cxn>
            <a:cxn ang="16200000">
              <a:pos x="hc" y="t"/>
            </a:cxn>
          </a:cxnLst>
          <a:rect l="0" t="0" r="0" b="0"/>
          <a:pathLst>
            <a:path>
              <a:moveTo>
                <a:pt x="0" y="0"/>
              </a:moveTo>
              <a:lnTo>
                <a:pt x="1" y="0"/>
              </a:lnTo>
              <a:lnTo>
                <a:pt x="1" y="1"/>
              </a:lnTo>
              <a:lnTo>
                <a:pt x="0" y="1"/>
              </a:lnTo>
              <a:close/>
            </a:path>
          </a:pathLst>
        </a:custGeom>
        <a:solidFill>
          <a:srgbClr val="0000FF">
            <a:alpha val="29999"/>
          </a:srgbClr>
        </a:solidFill>
        <a:ln w="38160" cap="flat">
          <a:solidFill>
            <a:srgbClr val="0000FF"/>
          </a:solidFill>
          <a:miter lim="800000"/>
          <a:headEnd/>
          <a:tailEnd/>
        </a:ln>
        <a:effectLst/>
      </xdr:spPr>
      <xdr:txBody>
        <a:bodyPr vertOverflow="clip" horzOverflow="overflow" wrap="square" lIns="20160" tIns="20160" rIns="20160" bIns="20160" anchor="ctr"/>
        <a:lstStyle/>
        <a:p>
          <a:pPr algn="l" rtl="0">
            <a:defRPr sz="1000"/>
          </a:pPr>
          <a:r>
            <a:rPr lang="ja-JP" altLang="en-US" sz="2400" b="0" i="0" u="none" strike="noStrike" baseline="0">
              <a:solidFill>
                <a:srgbClr val="0000FF"/>
              </a:solidFill>
              <a:latin typeface="DejaVu Sans"/>
            </a:rPr>
            <a:t>青枠内</a:t>
          </a:r>
        </a:p>
      </xdr:txBody>
    </xdr:sp>
    <xdr:clientData/>
  </xdr:twoCellAnchor>
  <xdr:twoCellAnchor>
    <xdr:from xmlns:xdr="http://schemas.openxmlformats.org/drawingml/2006/spreadsheetDrawing">
      <xdr:col>32</xdr:col>
      <xdr:colOff>748030</xdr:colOff>
      <xdr:row>9</xdr:row>
      <xdr:rowOff>411480</xdr:rowOff>
    </xdr:from>
    <xdr:to xmlns:xdr="http://schemas.openxmlformats.org/drawingml/2006/spreadsheetDrawing">
      <xdr:col>38</xdr:col>
      <xdr:colOff>548640</xdr:colOff>
      <xdr:row>18</xdr:row>
      <xdr:rowOff>51435</xdr:rowOff>
    </xdr:to>
    <xdr:sp macro="" textlink="" fLocksText="0">
      <xdr:nvSpPr>
        <xdr:cNvPr id="4104" name="CustomShape 1"/>
        <xdr:cNvSpPr>
          <a:spLocks noChangeArrowheads="1"/>
        </xdr:cNvSpPr>
      </xdr:nvSpPr>
      <xdr:spPr>
        <a:xfrm>
          <a:off x="34228405" y="3978910"/>
          <a:ext cx="4715510" cy="4030980"/>
        </a:xfrm>
        <a:prstGeom prst="wedgeRectCallout">
          <a:avLst>
            <a:gd name="adj1" fmla="val -23857"/>
            <a:gd name="adj2" fmla="val -119540"/>
          </a:avLst>
        </a:prstGeom>
        <a:solidFill>
          <a:srgbClr val="FFFFFF"/>
        </a:solidFill>
        <a:ln w="25560" cap="flat">
          <a:solidFill>
            <a:srgbClr val="7030A0"/>
          </a:solidFill>
          <a:miter lim="800000"/>
          <a:headEnd/>
          <a:tailEnd/>
        </a:ln>
        <a:effectLst/>
      </xdr:spPr>
      <xdr:txBody>
        <a:bodyPr vertOverflow="clip" horzOverflow="overflow" wrap="square" lIns="20160" tIns="20160" rIns="20160" bIns="20160" anchor="t"/>
        <a:lstStyle/>
        <a:p>
          <a:pPr algn="l" rtl="0">
            <a:defRPr sz="1000"/>
          </a:pPr>
          <a:endParaRPr b="1">
            <a:latin typeface="メイリオ"/>
            <a:ea typeface="メイリオ"/>
          </a:endParaRPr>
        </a:p>
        <a:p>
          <a:pPr algn="l" rtl="0">
            <a:defRPr sz="1000"/>
          </a:pPr>
          <a:endParaRPr lang="ja-JP" altLang="en-US" sz="1200" b="1" i="0" u="none" strike="noStrike" baseline="0">
            <a:solidFill>
              <a:srgbClr val="000000"/>
            </a:solidFill>
            <a:latin typeface="メイリオ"/>
            <a:ea typeface="メイリオ"/>
          </a:endParaRPr>
        </a:p>
        <a:p>
          <a:pPr algn="l" rtl="0">
            <a:defRPr sz="1000"/>
          </a:pPr>
          <a:r>
            <a:rPr lang="ja-JP" altLang="en-US" sz="3200" b="1" i="0" u="none" strike="noStrike" baseline="0">
              <a:solidFill>
                <a:srgbClr val="000000"/>
              </a:solidFill>
              <a:latin typeface="メイリオ"/>
              <a:ea typeface="メイリオ"/>
            </a:rPr>
            <a:t/>
          </a:r>
          <a:endParaRPr b="1">
            <a:latin typeface="メイリオ"/>
            <a:ea typeface="メイリオ"/>
          </a:endParaRPr>
        </a:p>
        <a:p>
          <a:pPr algn="l" rtl="0">
            <a:defRPr sz="1000"/>
          </a:pPr>
          <a:r>
            <a:rPr lang="ja-JP" altLang="en-US" sz="3200" b="1" i="0" u="none" strike="noStrike" baseline="0">
              <a:solidFill>
                <a:srgbClr val="000000"/>
              </a:solidFill>
              <a:latin typeface="メイリオ"/>
              <a:ea typeface="メイリオ"/>
            </a:rPr>
            <a:t>積立金・繰越金は今年度必ず精算し、0円にすること！</a:t>
          </a:r>
          <a:endParaRPr b="1">
            <a:latin typeface="メイリオ"/>
            <a:ea typeface="メイリオ"/>
          </a:endParaRPr>
        </a:p>
        <a:p>
          <a:pPr algn="l" rtl="0">
            <a:defRPr sz="1000"/>
          </a:pPr>
          <a:r>
            <a:rPr lang="ja-JP" altLang="en-US" sz="3200" b="1" i="0" u="none" strike="noStrike" baseline="0">
              <a:solidFill>
                <a:srgbClr val="000000"/>
              </a:solidFill>
              <a:latin typeface="メイリオ"/>
              <a:ea typeface="メイリオ"/>
            </a:rPr>
            <a:t/>
          </a:r>
          <a:endParaRPr b="1">
            <a:latin typeface="メイリオ"/>
            <a:ea typeface="メイリオ"/>
          </a:endParaRPr>
        </a:p>
        <a:p>
          <a:pPr algn="l" rtl="0">
            <a:defRPr sz="1000"/>
          </a:pPr>
          <a:r>
            <a:rPr lang="ja-JP" altLang="en-US" sz="3200" b="1" i="0" u="none" strike="noStrike" baseline="0">
              <a:solidFill>
                <a:srgbClr val="000000"/>
              </a:solidFill>
              <a:latin typeface="メイリオ"/>
              <a:ea typeface="メイリオ"/>
            </a:rPr>
            <a:t>※協定書の積立・繰越計画と合わせる</a:t>
          </a:r>
          <a:endParaRPr b="1">
            <a:latin typeface="メイリオ"/>
            <a:ea typeface="メイリオ"/>
          </a:endParaRPr>
        </a:p>
      </xdr:txBody>
    </xdr:sp>
    <xdr:clientData/>
  </xdr:twoCellAnchor>
  <xdr:twoCellAnchor>
    <xdr:from xmlns:xdr="http://schemas.openxmlformats.org/drawingml/2006/spreadsheetDrawing">
      <xdr:col>9</xdr:col>
      <xdr:colOff>633730</xdr:colOff>
      <xdr:row>11</xdr:row>
      <xdr:rowOff>467360</xdr:rowOff>
    </xdr:from>
    <xdr:to xmlns:xdr="http://schemas.openxmlformats.org/drawingml/2006/spreadsheetDrawing">
      <xdr:col>13</xdr:col>
      <xdr:colOff>748665</xdr:colOff>
      <xdr:row>13</xdr:row>
      <xdr:rowOff>273050</xdr:rowOff>
    </xdr:to>
    <xdr:sp macro="" textlink="">
      <xdr:nvSpPr>
        <xdr:cNvPr id="2" name="正方形/長方形 1"/>
        <xdr:cNvSpPr/>
      </xdr:nvSpPr>
      <xdr:spPr>
        <a:xfrm>
          <a:off x="10396855" y="5044440"/>
          <a:ext cx="4001135" cy="815340"/>
        </a:xfrm>
        <a:prstGeom prst="rect">
          <a:avLst/>
        </a:prstGeom>
        <a:solidFill>
          <a:srgbClr xmlns:mc="http://schemas.openxmlformats.org/markup-compatibility/2006" xmlns:a14="http://schemas.microsoft.com/office/drawing/2010/main" val="FFFFFF" a14:legacySpreadsheetColorIndex="9" mc:Ignorable="a14"/>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4400" b="1">
              <a:solidFill>
                <a:srgbClr val="FF0000"/>
              </a:solidFill>
              <a:latin typeface="メイリオ"/>
              <a:ea typeface="メイリオ"/>
            </a:rPr>
            <a:t>赤　枠</a:t>
          </a:r>
          <a:endParaRPr b="1">
            <a:latin typeface="メイリオ"/>
            <a:ea typeface="メイリオ"/>
          </a:endParaRPr>
        </a:p>
      </xdr:txBody>
    </xdr:sp>
    <xdr:clientData/>
  </xdr:twoCellAnchor>
  <xdr:twoCellAnchor>
    <xdr:from xmlns:xdr="http://schemas.openxmlformats.org/drawingml/2006/spreadsheetDrawing">
      <xdr:col>1</xdr:col>
      <xdr:colOff>167005</xdr:colOff>
      <xdr:row>1</xdr:row>
      <xdr:rowOff>404495</xdr:rowOff>
    </xdr:from>
    <xdr:to xmlns:xdr="http://schemas.openxmlformats.org/drawingml/2006/spreadsheetDrawing">
      <xdr:col>2</xdr:col>
      <xdr:colOff>519430</xdr:colOff>
      <xdr:row>4</xdr:row>
      <xdr:rowOff>118110</xdr:rowOff>
    </xdr:to>
    <xdr:sp macro="" textlink="">
      <xdr:nvSpPr>
        <xdr:cNvPr id="13" name="正方形/長方形 12"/>
        <xdr:cNvSpPr/>
      </xdr:nvSpPr>
      <xdr:spPr>
        <a:xfrm>
          <a:off x="595630" y="652145"/>
          <a:ext cx="2114550" cy="735330"/>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200" b="1">
              <a:solidFill>
                <a:srgbClr val="FF0000"/>
              </a:solidFill>
            </a:rPr>
            <a:t>記入例</a:t>
          </a:r>
        </a:p>
      </xdr:txBody>
    </xdr:sp>
    <xdr:clientData/>
  </xdr:twoCellAnchor>
  <xdr:twoCellAnchor>
    <xdr:from xmlns:xdr="http://schemas.openxmlformats.org/drawingml/2006/spreadsheetDrawing">
      <xdr:col>1</xdr:col>
      <xdr:colOff>709930</xdr:colOff>
      <xdr:row>27</xdr:row>
      <xdr:rowOff>84455</xdr:rowOff>
    </xdr:from>
    <xdr:to xmlns:xdr="http://schemas.openxmlformats.org/drawingml/2006/spreadsheetDrawing">
      <xdr:col>4</xdr:col>
      <xdr:colOff>702945</xdr:colOff>
      <xdr:row>34</xdr:row>
      <xdr:rowOff>215265</xdr:rowOff>
    </xdr:to>
    <xdr:sp macro="" textlink="">
      <xdr:nvSpPr>
        <xdr:cNvPr id="3" name="円形吹き出し 2"/>
        <xdr:cNvSpPr/>
      </xdr:nvSpPr>
      <xdr:spPr>
        <a:xfrm>
          <a:off x="1138555" y="12205335"/>
          <a:ext cx="4469765" cy="3383915"/>
        </a:xfrm>
        <a:prstGeom prst="wedgeRectCallout">
          <a:avLst>
            <a:gd name="adj1" fmla="val 58855"/>
            <a:gd name="adj2" fmla="val -36283"/>
          </a:avLst>
        </a:prstGeom>
        <a:solidFill>
          <a:schemeClr val="bg1"/>
        </a:solidFill>
        <a:ln w="9525" cap="flat" cmpd="sng" algn="ctr">
          <a:solidFill>
            <a:srgbClr val="00B0F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000">
              <a:solidFill>
                <a:srgbClr val="FF0000"/>
              </a:solidFill>
              <a:latin typeface="メイリオ"/>
              <a:ea typeface="メイリオ"/>
            </a:rPr>
            <a:t>加算金額は</a:t>
          </a:r>
          <a:endParaRPr kumimoji="1" lang="en-US" altLang="ja-JP" sz="2000">
            <a:solidFill>
              <a:srgbClr val="FF0000"/>
            </a:solidFill>
            <a:latin typeface="メイリオ"/>
            <a:ea typeface="メイリオ"/>
          </a:endParaRPr>
        </a:p>
        <a:p>
          <a:pPr algn="l"/>
          <a:r>
            <a:rPr kumimoji="1" lang="en-US" altLang="ja-JP" sz="2000">
              <a:solidFill>
                <a:srgbClr val="FF0000"/>
              </a:solidFill>
              <a:latin typeface="メイリオ"/>
              <a:ea typeface="メイリオ"/>
            </a:rPr>
            <a:t>『</a:t>
          </a:r>
          <a:r>
            <a:rPr kumimoji="1" lang="ja-JP" altLang="en-US" sz="2000">
              <a:solidFill>
                <a:srgbClr val="FF0000"/>
              </a:solidFill>
              <a:latin typeface="メイリオ"/>
              <a:ea typeface="メイリオ"/>
            </a:rPr>
            <a:t>⑤加算で定めた目標達成のための活動経費として使用</a:t>
          </a:r>
          <a:r>
            <a:rPr kumimoji="1" lang="en-US" altLang="ja-JP" sz="2000">
              <a:solidFill>
                <a:srgbClr val="FF0000"/>
              </a:solidFill>
              <a:latin typeface="メイリオ"/>
              <a:ea typeface="メイリオ"/>
            </a:rPr>
            <a:t>』</a:t>
          </a:r>
          <a:endParaRPr sz="2000">
            <a:solidFill>
              <a:srgbClr val="FF0000"/>
            </a:solidFill>
            <a:latin typeface="メイリオ"/>
            <a:ea typeface="メイリオ"/>
          </a:endParaRPr>
        </a:p>
        <a:p>
          <a:pPr algn="l"/>
          <a:r>
            <a:rPr kumimoji="1" lang="en-US" altLang="ja-JP" sz="2000">
              <a:solidFill>
                <a:srgbClr val="FF0000"/>
              </a:solidFill>
              <a:latin typeface="メイリオ"/>
              <a:ea typeface="メイリオ"/>
            </a:rPr>
            <a:t>※</a:t>
          </a:r>
          <a:r>
            <a:rPr kumimoji="1" lang="ja-JP" altLang="en-US" sz="2000">
              <a:solidFill>
                <a:srgbClr val="FF0000"/>
              </a:solidFill>
              <a:latin typeface="メイリオ"/>
              <a:ea typeface="メイリオ"/>
            </a:rPr>
            <a:t>個人配分はできません。</a:t>
          </a:r>
          <a:endParaRPr kumimoji="1" lang="en-US" altLang="ja-JP" sz="2000">
            <a:solidFill>
              <a:srgbClr val="FF0000"/>
            </a:solidFill>
            <a:latin typeface="メイリオ"/>
            <a:ea typeface="メイリオ"/>
          </a:endParaRPr>
        </a:p>
        <a:p>
          <a:pPr algn="l"/>
          <a:r>
            <a:rPr kumimoji="1" lang="en-US" altLang="ja-JP" sz="2000">
              <a:solidFill>
                <a:srgbClr val="FF0000"/>
              </a:solidFill>
              <a:latin typeface="メイリオ"/>
              <a:ea typeface="メイリオ"/>
            </a:rPr>
            <a:t>※</a:t>
          </a:r>
          <a:r>
            <a:rPr kumimoji="1" lang="ja-JP" altLang="en-US" sz="2000">
              <a:solidFill>
                <a:srgbClr val="FF0000"/>
              </a:solidFill>
              <a:latin typeface="メイリオ"/>
              <a:ea typeface="メイリオ"/>
            </a:rPr>
            <a:t>目標達成のために必要な作業賃金としては支払い可能です。</a:t>
          </a:r>
          <a:endParaRPr sz="2000">
            <a:solidFill>
              <a:srgbClr val="FF0000"/>
            </a:solidFill>
            <a:latin typeface="メイリオ"/>
            <a:ea typeface="メイリオ"/>
          </a:endParaRPr>
        </a:p>
      </xdr:txBody>
    </xdr:sp>
    <xdr:clientData/>
  </xdr:twoCellAnchor>
  <xdr:twoCellAnchor>
    <xdr:from xmlns:xdr="http://schemas.openxmlformats.org/drawingml/2006/spreadsheetDrawing">
      <xdr:col>10</xdr:col>
      <xdr:colOff>312420</xdr:colOff>
      <xdr:row>29</xdr:row>
      <xdr:rowOff>273050</xdr:rowOff>
    </xdr:from>
    <xdr:to xmlns:xdr="http://schemas.openxmlformats.org/drawingml/2006/spreadsheetDrawing">
      <xdr:col>20</xdr:col>
      <xdr:colOff>635635</xdr:colOff>
      <xdr:row>35</xdr:row>
      <xdr:rowOff>232410</xdr:rowOff>
    </xdr:to>
    <xdr:grpSp>
      <xdr:nvGrpSpPr>
        <xdr:cNvPr id="4106" name="グループ 14"/>
        <xdr:cNvGrpSpPr/>
      </xdr:nvGrpSpPr>
      <xdr:grpSpPr>
        <a:xfrm>
          <a:off x="11047095" y="13072745"/>
          <a:ext cx="10038715" cy="2850515"/>
          <a:chOff x="11075704" y="13326409"/>
          <a:chExt cx="10038400" cy="2894031"/>
        </a:xfrm>
      </xdr:grpSpPr>
      <xdr:sp macro="" textlink="" fLocksText="0">
        <xdr:nvSpPr>
          <xdr:cNvPr id="4100" name="CustomShape 1"/>
          <xdr:cNvSpPr>
            <a:spLocks noChangeArrowheads="1"/>
          </xdr:cNvSpPr>
        </xdr:nvSpPr>
        <xdr:spPr>
          <a:xfrm>
            <a:off x="11075704" y="13326409"/>
            <a:ext cx="10038400" cy="2894031"/>
          </a:xfrm>
          <a:prstGeom prst="wedgeRectCallout">
            <a:avLst>
              <a:gd name="adj1" fmla="val -53792"/>
              <a:gd name="adj2" fmla="val -35797"/>
            </a:avLst>
          </a:prstGeom>
          <a:solidFill>
            <a:srgbClr val="FFFFFF"/>
          </a:solidFill>
          <a:ln w="25560" cap="flat">
            <a:solidFill>
              <a:srgbClr val="0000FF"/>
            </a:solidFill>
            <a:miter lim="800000"/>
            <a:headEnd/>
            <a:tailEnd/>
          </a:ln>
          <a:effectLst/>
        </xdr:spPr>
        <xdr:txBody>
          <a:bodyPr vertOverflow="clip" horzOverflow="overflow" wrap="square" lIns="20160" tIns="20160" rIns="20160" bIns="20160" anchor="ctr"/>
          <a:lstStyle/>
          <a:p>
            <a:pPr algn="l" rtl="0">
              <a:defRPr sz="1000"/>
            </a:pPr>
            <a:r>
              <a:rPr lang="ja-JP" altLang="en-US" sz="3200" b="1" i="0" u="none" strike="noStrike" baseline="0">
                <a:solidFill>
                  <a:srgbClr val="000000"/>
                </a:solidFill>
                <a:latin typeface="メイリオ"/>
                <a:ea typeface="メイリオ"/>
              </a:rPr>
              <a:t>・資材・総会経費等協定で支払を行う必要経費</a:t>
            </a:r>
            <a:r>
              <a:rPr lang="ja-JP" altLang="en-US" sz="3200" b="0" i="0" u="none" strike="noStrike" baseline="0">
                <a:solidFill>
                  <a:srgbClr val="000000"/>
                </a:solidFill>
                <a:latin typeface="メイリオ"/>
                <a:ea typeface="メイリオ"/>
              </a:rPr>
              <a:t>は</a:t>
            </a:r>
            <a:endParaRPr>
              <a:latin typeface="メイリオ"/>
              <a:ea typeface="メイリオ"/>
            </a:endParaRPr>
          </a:p>
          <a:p>
            <a:pPr algn="l" rtl="0">
              <a:defRPr sz="1000"/>
            </a:pPr>
            <a:r>
              <a:rPr lang="ja-JP" altLang="en-US" sz="3200" b="0" i="0" u="none" strike="noStrike" baseline="0">
                <a:solidFill>
                  <a:srgbClr val="000000"/>
                </a:solidFill>
                <a:latin typeface="メイリオ"/>
                <a:ea typeface="メイリオ"/>
              </a:rPr>
              <a:t>　下段</a:t>
            </a:r>
            <a:r>
              <a:rPr lang="ja-JP" altLang="en-US" sz="3200" b="0" i="0" u="none" strike="noStrike" baseline="0">
                <a:solidFill>
                  <a:srgbClr val="99CC00"/>
                </a:solidFill>
                <a:latin typeface="メイリオ"/>
                <a:ea typeface="メイリオ"/>
              </a:rPr>
              <a:t>　　　　　　　　　　</a:t>
            </a:r>
            <a:r>
              <a:rPr lang="ja-JP" altLang="en-US" sz="3200" b="0" i="0" u="none" strike="noStrike" baseline="0">
                <a:solidFill>
                  <a:srgbClr val="000000"/>
                </a:solidFill>
                <a:latin typeface="メイリオ"/>
                <a:ea typeface="メイリオ"/>
              </a:rPr>
              <a:t>に記載してください。</a:t>
            </a:r>
            <a:endParaRPr>
              <a:latin typeface="メイリオ"/>
              <a:ea typeface="メイリオ"/>
            </a:endParaRPr>
          </a:p>
          <a:p>
            <a:pPr algn="l" rtl="0">
              <a:defRPr sz="1000"/>
            </a:pPr>
            <a:r>
              <a:rPr lang="ja-JP" altLang="en-US" sz="3200" b="0" i="0" u="none" strike="noStrike" baseline="0">
                <a:solidFill>
                  <a:srgbClr val="000000"/>
                </a:solidFill>
                <a:latin typeface="メイリオ"/>
                <a:ea typeface="メイリオ"/>
              </a:rPr>
              <a:t>※項目等の欄には、具体的な資材等内容を記載</a:t>
            </a:r>
            <a:endParaRPr>
              <a:latin typeface="メイリオ"/>
              <a:ea typeface="メイリオ"/>
            </a:endParaRPr>
          </a:p>
        </xdr:txBody>
      </xdr:sp>
      <xdr:sp macro="" textlink="">
        <xdr:nvSpPr>
          <xdr:cNvPr id="12" name="正方形/長方形 11"/>
          <xdr:cNvSpPr/>
        </xdr:nvSpPr>
        <xdr:spPr>
          <a:xfrm>
            <a:off x="12759534" y="14346144"/>
            <a:ext cx="3033363" cy="825500"/>
          </a:xfrm>
          <a:prstGeom prst="rect">
            <a:avLst/>
          </a:prstGeom>
          <a:solidFill>
            <a:srgbClr xmlns:mc="http://schemas.openxmlformats.org/markup-compatibility/2006" xmlns:a14="http://schemas.microsoft.com/office/drawing/2010/main" val="FFFFFF" a14:legacySpreadsheetColorIndex="9" mc:Ignorable="a14"/>
          </a:solidFill>
          <a:ln w="3810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4400">
                <a:solidFill>
                  <a:srgbClr val="0000FF"/>
                </a:solidFill>
                <a:latin typeface="メイリオ"/>
                <a:ea typeface="メイリオ"/>
              </a:rPr>
              <a:t>青　枠</a:t>
            </a:r>
            <a:endParaRPr>
              <a:latin typeface="メイリオ"/>
              <a:ea typeface="メイリオ"/>
            </a:endParaRPr>
          </a:p>
        </xdr:txBody>
      </xdr:sp>
    </xdr:grpSp>
    <xdr:clientData/>
  </xdr:twoCellAnchor>
  <xdr:twoCellAnchor>
    <xdr:from xmlns:xdr="http://schemas.openxmlformats.org/drawingml/2006/spreadsheetDrawing">
      <xdr:col>29</xdr:col>
      <xdr:colOff>562610</xdr:colOff>
      <xdr:row>7</xdr:row>
      <xdr:rowOff>483235</xdr:rowOff>
    </xdr:from>
    <xdr:to xmlns:xdr="http://schemas.openxmlformats.org/drawingml/2006/spreadsheetDrawing">
      <xdr:col>31</xdr:col>
      <xdr:colOff>1329690</xdr:colOff>
      <xdr:row>14</xdr:row>
      <xdr:rowOff>48895</xdr:rowOff>
    </xdr:to>
    <xdr:grpSp>
      <xdr:nvGrpSpPr>
        <xdr:cNvPr id="4109" name="グループ 17"/>
        <xdr:cNvGrpSpPr/>
      </xdr:nvGrpSpPr>
      <xdr:grpSpPr>
        <a:xfrm>
          <a:off x="29756735" y="3041015"/>
          <a:ext cx="3624580" cy="3099435"/>
          <a:chOff x="29785541" y="3102012"/>
          <a:chExt cx="3624248" cy="2148168"/>
        </a:xfrm>
      </xdr:grpSpPr>
      <xdr:sp macro="" textlink="">
        <xdr:nvSpPr>
          <xdr:cNvPr id="17" name="円形吹き出し 16"/>
          <xdr:cNvSpPr/>
        </xdr:nvSpPr>
        <xdr:spPr>
          <a:xfrm>
            <a:off x="29785541" y="3102012"/>
            <a:ext cx="3624248" cy="2148168"/>
          </a:xfrm>
          <a:prstGeom prst="wedgeRectCallout">
            <a:avLst>
              <a:gd name="adj1" fmla="val -71855"/>
              <a:gd name="adj2" fmla="val -34704"/>
            </a:avLst>
          </a:prstGeom>
          <a:solidFill>
            <a:srgbClr xmlns:mc="http://schemas.openxmlformats.org/markup-compatibility/2006" xmlns:a14="http://schemas.microsoft.com/office/drawing/2010/main" val="FFFFFF" a14:legacySpreadsheetColorIndex="9" mc:Ignorable="a14"/>
          </a:solidFill>
          <a:ln w="9525" cap="flat" cmpd="sng" algn="ctr">
            <a:solidFill>
              <a:srgbClr val="92D05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800" b="1">
                <a:latin typeface="メイリオ"/>
                <a:ea typeface="メイリオ"/>
              </a:rPr>
              <a:t>加算金額の使用内訳は</a:t>
            </a:r>
            <a:endParaRPr kumimoji="1" lang="en-US" altLang="ja-JP" sz="2800" b="1">
              <a:latin typeface="メイリオ"/>
              <a:ea typeface="メイリオ"/>
            </a:endParaRPr>
          </a:p>
          <a:p>
            <a:pPr algn="l"/>
            <a:r>
              <a:rPr kumimoji="1" lang="en-US" altLang="ja-JP" sz="2800" b="1">
                <a:latin typeface="メイリオ"/>
                <a:ea typeface="メイリオ"/>
              </a:rPr>
              <a:t/>
            </a:r>
            <a:endParaRPr kumimoji="1" lang="en-US" altLang="ja-JP" sz="2800" b="1">
              <a:latin typeface="メイリオ"/>
              <a:ea typeface="メイリオ"/>
            </a:endParaRPr>
          </a:p>
          <a:p>
            <a:pPr algn="l"/>
            <a:r>
              <a:rPr kumimoji="1" lang="en-US" altLang="ja-JP" sz="2800" b="1">
                <a:latin typeface="メイリオ"/>
                <a:ea typeface="メイリオ"/>
              </a:rPr>
              <a:t>　　　　　　　　　『</a:t>
            </a:r>
            <a:r>
              <a:rPr kumimoji="1" lang="ja-JP" altLang="en-US" sz="2800" b="1">
                <a:latin typeface="メイリオ"/>
                <a:ea typeface="メイリオ"/>
              </a:rPr>
              <a:t>⑤</a:t>
            </a:r>
            <a:r>
              <a:rPr kumimoji="1" lang="en-US" altLang="ja-JP" sz="2800" b="1">
                <a:latin typeface="メイリオ"/>
                <a:ea typeface="メイリオ"/>
              </a:rPr>
              <a:t>』</a:t>
            </a:r>
            <a:r>
              <a:rPr kumimoji="1" lang="ja-JP" altLang="en-US" sz="2800" b="1">
                <a:latin typeface="メイリオ"/>
                <a:ea typeface="メイリオ"/>
              </a:rPr>
              <a:t>に記載</a:t>
            </a:r>
            <a:endParaRPr kumimoji="1" lang="en-US" altLang="ja-JP" sz="2800" b="1">
              <a:latin typeface="メイリオ"/>
              <a:ea typeface="メイリオ"/>
            </a:endParaRPr>
          </a:p>
        </xdr:txBody>
      </xdr:sp>
      <xdr:sp macro="" textlink="">
        <xdr:nvSpPr>
          <xdr:cNvPr id="4108" name="正方形/長方形 16"/>
          <xdr:cNvSpPr/>
        </xdr:nvSpPr>
        <xdr:spPr>
          <a:xfrm>
            <a:off x="30402850" y="3713181"/>
            <a:ext cx="2363094" cy="833045"/>
          </a:xfrm>
          <a:prstGeom prst="rect">
            <a:avLst/>
          </a:prstGeom>
          <a:solidFill>
            <a:srgbClr xmlns:mc="http://schemas.openxmlformats.org/markup-compatibility/2006" xmlns:a14="http://schemas.microsoft.com/office/drawing/2010/main" val="FFFFFF" a14:legacySpreadsheetColorIndex="9" mc:Ignorable="a14"/>
          </a:solidFill>
          <a:ln w="38100" cap="flat" cmpd="sng" algn="ctr">
            <a:solidFill>
              <a:srgbClr val="92D05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b="1">
                <a:solidFill>
                  <a:srgbClr val="92D050"/>
                </a:solidFill>
                <a:latin typeface="メイリオ"/>
                <a:ea typeface="メイリオ"/>
              </a:rPr>
              <a:t>緑　枠</a:t>
            </a:r>
            <a:endParaRPr sz="3600" b="1">
              <a:solidFill>
                <a:srgbClr val="92D050"/>
              </a:solidFill>
              <a:latin typeface="メイリオ"/>
              <a:ea typeface="メイリオ"/>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1459230</xdr:colOff>
      <xdr:row>0</xdr:row>
      <xdr:rowOff>15240</xdr:rowOff>
    </xdr:from>
    <xdr:to xmlns:xdr="http://schemas.openxmlformats.org/drawingml/2006/spreadsheetDrawing">
      <xdr:col>8</xdr:col>
      <xdr:colOff>425450</xdr:colOff>
      <xdr:row>2</xdr:row>
      <xdr:rowOff>117475</xdr:rowOff>
    </xdr:to>
    <xdr:sp macro="" textlink="">
      <xdr:nvSpPr>
        <xdr:cNvPr id="2" name="正方形/長方形 1"/>
        <xdr:cNvSpPr/>
      </xdr:nvSpPr>
      <xdr:spPr>
        <a:xfrm>
          <a:off x="6402705" y="15240"/>
          <a:ext cx="2109470" cy="711835"/>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200" b="1">
              <a:solidFill>
                <a:srgbClr val="FF0000"/>
              </a:solidFill>
            </a:rPr>
            <a:t>記入例</a:t>
          </a:r>
        </a:p>
      </xdr:txBody>
    </xdr:sp>
    <xdr:clientData/>
  </xdr:twoCellAnchor>
  <xdr:twoCellAnchor>
    <xdr:from xmlns:xdr="http://schemas.openxmlformats.org/drawingml/2006/spreadsheetDrawing">
      <xdr:col>6</xdr:col>
      <xdr:colOff>849630</xdr:colOff>
      <xdr:row>19</xdr:row>
      <xdr:rowOff>186690</xdr:rowOff>
    </xdr:from>
    <xdr:to xmlns:xdr="http://schemas.openxmlformats.org/drawingml/2006/spreadsheetDrawing">
      <xdr:col>16</xdr:col>
      <xdr:colOff>347345</xdr:colOff>
      <xdr:row>26</xdr:row>
      <xdr:rowOff>203200</xdr:rowOff>
    </xdr:to>
    <xdr:sp macro="" textlink="">
      <xdr:nvSpPr>
        <xdr:cNvPr id="3" name="円形吹き出し 2"/>
        <xdr:cNvSpPr/>
      </xdr:nvSpPr>
      <xdr:spPr>
        <a:xfrm>
          <a:off x="5793105" y="6654165"/>
          <a:ext cx="7898765" cy="2150110"/>
        </a:xfrm>
        <a:prstGeom prst="wedgeRectCallout">
          <a:avLst>
            <a:gd name="adj1" fmla="val -58218"/>
            <a:gd name="adj2" fmla="val 117004"/>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600" b="1">
              <a:solidFill>
                <a:srgbClr val="FF0000"/>
              </a:solidFill>
            </a:rPr>
            <a:t>金額は、様式</a:t>
          </a:r>
          <a:r>
            <a:rPr kumimoji="1" lang="en-US" altLang="ja-JP" sz="2600" b="1">
              <a:solidFill>
                <a:srgbClr val="FF0000"/>
              </a:solidFill>
            </a:rPr>
            <a:t>1</a:t>
          </a:r>
          <a:r>
            <a:rPr kumimoji="1" lang="ja-JP" altLang="en-US" sz="2600" b="1">
              <a:solidFill>
                <a:srgbClr val="FF0000"/>
              </a:solidFill>
            </a:rPr>
            <a:t>、</a:t>
          </a:r>
          <a:r>
            <a:rPr kumimoji="1" lang="en-US" altLang="ja-JP" sz="2600" b="1">
              <a:solidFill>
                <a:srgbClr val="FF0000"/>
              </a:solidFill>
            </a:rPr>
            <a:t>2</a:t>
          </a:r>
          <a:r>
            <a:rPr kumimoji="1" lang="ja-JP" altLang="en-US" sz="2600" b="1">
              <a:solidFill>
                <a:srgbClr val="FF0000"/>
              </a:solidFill>
            </a:rPr>
            <a:t>の合計額と一致するよう作成する。</a:t>
          </a:r>
          <a:endParaRPr sz="2600" b="1"/>
        </a:p>
        <a:p>
          <a:pPr algn="l"/>
          <a:r>
            <a:rPr lang="ja-JP" altLang="en-US" sz="2600" b="1"/>
            <a:t>※積立金・繰越金を精算している場合は、一致しません</a:t>
          </a:r>
          <a:endParaRPr sz="26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xdr:row>
      <xdr:rowOff>0</xdr:rowOff>
    </xdr:from>
    <xdr:to xmlns:xdr="http://schemas.openxmlformats.org/drawingml/2006/spreadsheetDrawing">
      <xdr:col>2</xdr:col>
      <xdr:colOff>0</xdr:colOff>
      <xdr:row>6</xdr:row>
      <xdr:rowOff>438150</xdr:rowOff>
    </xdr:to>
    <xdr:sp macro="" textlink="">
      <xdr:nvSpPr>
        <xdr:cNvPr id="7169" name="Line 1"/>
        <xdr:cNvSpPr>
          <a:spLocks noChangeShapeType="1"/>
        </xdr:cNvSpPr>
      </xdr:nvSpPr>
      <xdr:spPr>
        <a:xfrm>
          <a:off x="514350" y="762000"/>
          <a:ext cx="1466850" cy="1352550"/>
        </a:xfrm>
        <a:prstGeom prst="line">
          <a:avLst/>
        </a:prstGeom>
        <a:noFill/>
        <a:ln w="9360" cap="flat">
          <a:solidFill>
            <a:srgbClr val="000000"/>
          </a:solidFill>
          <a:miter lim="800000"/>
          <a:headEnd/>
          <a:tailEnd/>
        </a:ln>
        <a:effectLst/>
      </xdr:spPr>
    </xdr:sp>
    <xdr:clientData/>
  </xdr:twoCellAnchor>
  <xdr:twoCellAnchor>
    <xdr:from xmlns:xdr="http://schemas.openxmlformats.org/drawingml/2006/spreadsheetDrawing">
      <xdr:col>16</xdr:col>
      <xdr:colOff>304165</xdr:colOff>
      <xdr:row>14</xdr:row>
      <xdr:rowOff>75565</xdr:rowOff>
    </xdr:from>
    <xdr:to xmlns:xdr="http://schemas.openxmlformats.org/drawingml/2006/spreadsheetDrawing">
      <xdr:col>20</xdr:col>
      <xdr:colOff>504825</xdr:colOff>
      <xdr:row>15</xdr:row>
      <xdr:rowOff>591820</xdr:rowOff>
    </xdr:to>
    <xdr:sp macro="" textlink="" fLocksText="0">
      <xdr:nvSpPr>
        <xdr:cNvPr id="7170" name="CustomShape 1"/>
        <xdr:cNvSpPr>
          <a:spLocks noChangeArrowheads="1"/>
        </xdr:cNvSpPr>
      </xdr:nvSpPr>
      <xdr:spPr>
        <a:xfrm>
          <a:off x="13543915" y="8057515"/>
          <a:ext cx="4344035" cy="1354455"/>
        </a:xfrm>
        <a:prstGeom prst="rect">
          <a:avLst/>
        </a:prstGeom>
        <a:solidFill>
          <a:srgbClr val="FFFFFF">
            <a:alpha val="89999"/>
          </a:srgbClr>
        </a:solidFill>
        <a:ln w="25560" cap="flat">
          <a:solidFill>
            <a:srgbClr val="FF0000"/>
          </a:solidFill>
          <a:miter lim="800000"/>
          <a:headEnd/>
          <a:tailEnd/>
        </a:ln>
        <a:effectLst/>
      </xdr:spPr>
      <xdr:txBody>
        <a:bodyPr vertOverflow="clip" horzOverflow="overflow" wrap="square" lIns="20160" tIns="20160" rIns="20160" bIns="20160" anchor="ctr"/>
        <a:lstStyle/>
        <a:p>
          <a:pPr algn="l" rtl="0">
            <a:defRPr sz="1000"/>
          </a:pPr>
          <a:r>
            <a:rPr lang="ja-JP" altLang="en-US" sz="3600" b="1" i="0" u="none" strike="noStrike" baseline="0">
              <a:solidFill>
                <a:srgbClr val="FF0000"/>
              </a:solidFill>
              <a:latin typeface="DejaVu Sans"/>
            </a:rPr>
            <a:t>受領者の押印</a:t>
          </a:r>
        </a:p>
      </xdr:txBody>
    </xdr:sp>
    <xdr:clientData/>
  </xdr:twoCellAnchor>
  <xdr:twoCellAnchor>
    <xdr:from xmlns:xdr="http://schemas.openxmlformats.org/drawingml/2006/spreadsheetDrawing">
      <xdr:col>20</xdr:col>
      <xdr:colOff>75565</xdr:colOff>
      <xdr:row>11</xdr:row>
      <xdr:rowOff>601345</xdr:rowOff>
    </xdr:from>
    <xdr:to xmlns:xdr="http://schemas.openxmlformats.org/drawingml/2006/spreadsheetDrawing">
      <xdr:col>20</xdr:col>
      <xdr:colOff>648335</xdr:colOff>
      <xdr:row>14</xdr:row>
      <xdr:rowOff>170815</xdr:rowOff>
    </xdr:to>
    <xdr:sp macro="" textlink="">
      <xdr:nvSpPr>
        <xdr:cNvPr id="7171" name="Line 1"/>
        <xdr:cNvSpPr>
          <a:spLocks noChangeShapeType="1"/>
        </xdr:cNvSpPr>
      </xdr:nvSpPr>
      <xdr:spPr>
        <a:xfrm flipV="1">
          <a:off x="17458690" y="6068695"/>
          <a:ext cx="572770" cy="2084070"/>
        </a:xfrm>
        <a:prstGeom prst="line">
          <a:avLst/>
        </a:prstGeom>
        <a:noFill/>
        <a:ln w="31680" cap="flat">
          <a:solidFill>
            <a:srgbClr val="FF0000"/>
          </a:solidFill>
          <a:miter lim="800000"/>
          <a:headEnd/>
          <a:tailEnd type="triangle" w="med" len="med"/>
        </a:ln>
        <a:effectLst/>
      </xdr:spPr>
    </xdr:sp>
    <xdr:clientData/>
  </xdr:twoCellAnchor>
  <xdr:twoCellAnchor>
    <xdr:from xmlns:xdr="http://schemas.openxmlformats.org/drawingml/2006/spreadsheetDrawing">
      <xdr:col>0</xdr:col>
      <xdr:colOff>71120</xdr:colOff>
      <xdr:row>1</xdr:row>
      <xdr:rowOff>213995</xdr:rowOff>
    </xdr:from>
    <xdr:to xmlns:xdr="http://schemas.openxmlformats.org/drawingml/2006/spreadsheetDrawing">
      <xdr:col>2</xdr:col>
      <xdr:colOff>179070</xdr:colOff>
      <xdr:row>4</xdr:row>
      <xdr:rowOff>167005</xdr:rowOff>
    </xdr:to>
    <xdr:sp macro="" textlink="">
      <xdr:nvSpPr>
        <xdr:cNvPr id="6" name="正方形/長方形 5"/>
        <xdr:cNvSpPr/>
      </xdr:nvSpPr>
      <xdr:spPr>
        <a:xfrm>
          <a:off x="71120" y="480695"/>
          <a:ext cx="2089150" cy="686435"/>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200" b="1">
              <a:solidFill>
                <a:srgbClr val="FF0000"/>
              </a:solidFill>
            </a:rPr>
            <a:t>記入例</a:t>
          </a:r>
        </a:p>
      </xdr:txBody>
    </xdr:sp>
    <xdr:clientData/>
  </xdr:twoCellAnchor>
  <xdr:twoCellAnchor>
    <xdr:from xmlns:xdr="http://schemas.openxmlformats.org/drawingml/2006/spreadsheetDrawing">
      <xdr:col>8</xdr:col>
      <xdr:colOff>47625</xdr:colOff>
      <xdr:row>11</xdr:row>
      <xdr:rowOff>453390</xdr:rowOff>
    </xdr:from>
    <xdr:to xmlns:xdr="http://schemas.openxmlformats.org/drawingml/2006/spreadsheetDrawing">
      <xdr:col>14</xdr:col>
      <xdr:colOff>571500</xdr:colOff>
      <xdr:row>13</xdr:row>
      <xdr:rowOff>134620</xdr:rowOff>
    </xdr:to>
    <xdr:sp macro="" textlink="" fLocksText="0">
      <xdr:nvSpPr>
        <xdr:cNvPr id="7" name="CustomShape 1"/>
        <xdr:cNvSpPr>
          <a:spLocks noChangeArrowheads="1"/>
        </xdr:cNvSpPr>
      </xdr:nvSpPr>
      <xdr:spPr>
        <a:xfrm>
          <a:off x="6600825" y="5920740"/>
          <a:ext cx="5610225" cy="1357630"/>
        </a:xfrm>
        <a:prstGeom prst="rect">
          <a:avLst/>
        </a:prstGeom>
        <a:solidFill>
          <a:srgbClr val="FFFFFF">
            <a:alpha val="89999"/>
          </a:srgbClr>
        </a:solidFill>
        <a:ln w="25560" cap="flat">
          <a:solidFill>
            <a:srgbClr val="FF0000"/>
          </a:solidFill>
          <a:miter lim="800000"/>
          <a:headEnd/>
          <a:tailEnd/>
        </a:ln>
        <a:effectLst/>
      </xdr:spPr>
      <xdr:txBody>
        <a:bodyPr vertOverflow="clip" horzOverflow="overflow" wrap="square" lIns="20160" tIns="20160" rIns="20160" bIns="20160" anchor="ctr"/>
        <a:lstStyle/>
        <a:p>
          <a:pPr algn="l" rtl="0">
            <a:defRPr sz="1000"/>
          </a:pPr>
          <a:r>
            <a:rPr lang="ja-JP" altLang="en-US" sz="3600" b="1" i="0" u="none" strike="noStrike" baseline="0">
              <a:solidFill>
                <a:srgbClr val="FF0000"/>
              </a:solidFill>
              <a:latin typeface="DejaVu Sans"/>
            </a:rPr>
            <a:t>賃金払いはすべて記入</a:t>
          </a:r>
        </a:p>
      </xdr:txBody>
    </xdr:sp>
    <xdr:clientData/>
  </xdr:twoCellAnchor>
  <xdr:twoCellAnchor>
    <xdr:from xmlns:xdr="http://schemas.openxmlformats.org/drawingml/2006/spreadsheetDrawing">
      <xdr:col>6</xdr:col>
      <xdr:colOff>261620</xdr:colOff>
      <xdr:row>9</xdr:row>
      <xdr:rowOff>190500</xdr:rowOff>
    </xdr:from>
    <xdr:to xmlns:xdr="http://schemas.openxmlformats.org/drawingml/2006/spreadsheetDrawing">
      <xdr:col>8</xdr:col>
      <xdr:colOff>0</xdr:colOff>
      <xdr:row>11</xdr:row>
      <xdr:rowOff>404495</xdr:rowOff>
    </xdr:to>
    <xdr:sp macro="" textlink="">
      <xdr:nvSpPr>
        <xdr:cNvPr id="8" name="Line 1"/>
        <xdr:cNvSpPr>
          <a:spLocks noChangeShapeType="1"/>
        </xdr:cNvSpPr>
      </xdr:nvSpPr>
      <xdr:spPr>
        <a:xfrm flipH="1" flipV="1">
          <a:off x="5290820" y="3981450"/>
          <a:ext cx="1262380" cy="1890395"/>
        </a:xfrm>
        <a:prstGeom prst="line">
          <a:avLst/>
        </a:prstGeom>
        <a:noFill/>
        <a:ln w="31680" cap="flat">
          <a:solidFill>
            <a:srgbClr val="FF0000"/>
          </a:solidFill>
          <a:miter lim="800000"/>
          <a:headEnd/>
          <a:tailEnd type="triangle" w="med" len="med"/>
        </a:ln>
        <a:effectLst/>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14605</xdr:colOff>
      <xdr:row>21</xdr:row>
      <xdr:rowOff>39370</xdr:rowOff>
    </xdr:from>
    <xdr:to xmlns:xdr="http://schemas.openxmlformats.org/drawingml/2006/spreadsheetDrawing">
      <xdr:col>8</xdr:col>
      <xdr:colOff>655320</xdr:colOff>
      <xdr:row>25</xdr:row>
      <xdr:rowOff>12065</xdr:rowOff>
    </xdr:to>
    <xdr:sp macro="" textlink="">
      <xdr:nvSpPr>
        <xdr:cNvPr id="2" name="図形 1"/>
        <xdr:cNvSpPr/>
      </xdr:nvSpPr>
      <xdr:spPr>
        <a:xfrm>
          <a:off x="1490980" y="6725920"/>
          <a:ext cx="3593465" cy="1068070"/>
        </a:xfrm>
        <a:prstGeom prst="flowChartProcess">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000">
              <a:solidFill>
                <a:srgbClr val="FF0000"/>
              </a:solidFill>
              <a:latin typeface="ＭＳ ゴシック"/>
              <a:ea typeface="ＭＳ ゴシック"/>
            </a:rPr>
            <a:t>該当の写真を貼り付け</a:t>
          </a:r>
        </a:p>
      </xdr:txBody>
    </xdr:sp>
    <xdr:clientData/>
  </xdr:twoCellAnchor>
  <xdr:twoCellAnchor>
    <xdr:from xmlns:xdr="http://schemas.openxmlformats.org/drawingml/2006/spreadsheetDrawing">
      <xdr:col>3</xdr:col>
      <xdr:colOff>13970</xdr:colOff>
      <xdr:row>37</xdr:row>
      <xdr:rowOff>26670</xdr:rowOff>
    </xdr:from>
    <xdr:to xmlns:xdr="http://schemas.openxmlformats.org/drawingml/2006/spreadsheetDrawing">
      <xdr:col>8</xdr:col>
      <xdr:colOff>650240</xdr:colOff>
      <xdr:row>41</xdr:row>
      <xdr:rowOff>39370</xdr:rowOff>
    </xdr:to>
    <xdr:sp macro="" textlink="">
      <xdr:nvSpPr>
        <xdr:cNvPr id="3" name="図形 2"/>
        <xdr:cNvSpPr/>
      </xdr:nvSpPr>
      <xdr:spPr>
        <a:xfrm>
          <a:off x="1490345" y="10666095"/>
          <a:ext cx="3589020" cy="927100"/>
        </a:xfrm>
        <a:prstGeom prst="flowChartProcess">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000">
              <a:solidFill>
                <a:srgbClr val="FF0000"/>
              </a:solidFill>
              <a:latin typeface="ＭＳ ゴシック"/>
              <a:ea typeface="ＭＳ ゴシック"/>
            </a:rPr>
            <a:t>該当の写真を貼り付け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9"/>
    <pageSetUpPr fitToPage="1"/>
  </sheetPr>
  <dimension ref="A1:S43"/>
  <sheetViews>
    <sheetView showZeros="0" view="pageBreakPreview" topLeftCell="A23" zoomScale="80" zoomScaleSheetLayoutView="80" workbookViewId="0">
      <selection activeCell="Y32" sqref="Y32"/>
    </sheetView>
  </sheetViews>
  <sheetFormatPr defaultColWidth="8.625" defaultRowHeight="13.5"/>
  <cols>
    <col min="1" max="1" width="5.5" style="1" customWidth="1"/>
    <col min="2" max="2" width="4.125" style="1" customWidth="1"/>
    <col min="3" max="3" width="2.5" style="1" customWidth="1"/>
    <col min="4" max="4" width="2.875" style="1" customWidth="1"/>
    <col min="5" max="5" width="2.5" style="1" customWidth="1"/>
    <col min="6" max="6" width="3.375" style="1" customWidth="1"/>
    <col min="7" max="8" width="2.5" style="1" customWidth="1"/>
    <col min="9" max="9" width="4.875" style="1" customWidth="1"/>
    <col min="10" max="10" width="5.75" style="1" customWidth="1"/>
    <col min="11" max="11" width="7" style="1" customWidth="1"/>
    <col min="12" max="12" width="3.625" style="1" customWidth="1"/>
    <col min="15" max="15" width="10.25" style="1" customWidth="1"/>
    <col min="16" max="16" width="3.125" style="1" customWidth="1"/>
    <col min="17" max="17" width="3.75" style="1" customWidth="1"/>
    <col min="18" max="18" width="5.25" style="1" customWidth="1"/>
    <col min="19" max="19" width="2.25" style="1" customWidth="1"/>
  </cols>
  <sheetData>
    <row r="1" spans="1:19" s="2" customFormat="1" ht="18" customHeight="1">
      <c r="A1" s="4"/>
      <c r="B1" s="4"/>
      <c r="C1" s="4"/>
      <c r="D1" s="4"/>
      <c r="E1" s="4"/>
      <c r="F1" s="4"/>
      <c r="G1" s="4"/>
      <c r="H1" s="4"/>
      <c r="I1" s="4"/>
      <c r="J1" s="4"/>
      <c r="K1" s="19"/>
      <c r="L1" s="20"/>
      <c r="M1" s="1"/>
      <c r="N1" s="1"/>
      <c r="O1" s="1"/>
      <c r="P1" s="1"/>
      <c r="Q1" s="1"/>
      <c r="R1" s="1"/>
      <c r="S1" s="1"/>
    </row>
    <row r="2" spans="1:19" s="2" customFormat="1" ht="18" customHeight="1">
      <c r="A2" s="5" t="s">
        <v>0</v>
      </c>
      <c r="B2" s="6"/>
      <c r="C2" s="6"/>
      <c r="D2" s="6"/>
      <c r="E2" s="6"/>
      <c r="F2" s="6"/>
      <c r="G2" s="6"/>
      <c r="H2" s="6"/>
      <c r="I2" s="6"/>
      <c r="J2" s="6"/>
      <c r="K2" s="6"/>
      <c r="L2" s="6"/>
      <c r="M2" s="6"/>
      <c r="N2" s="6"/>
      <c r="O2" s="6"/>
      <c r="P2" s="6"/>
      <c r="Q2" s="6"/>
      <c r="R2" s="6"/>
      <c r="S2" s="6"/>
    </row>
    <row r="3" spans="1:19" s="2" customFormat="1" ht="18" customHeight="1">
      <c r="A3" s="6"/>
      <c r="B3" s="6"/>
      <c r="C3" s="6"/>
      <c r="D3" s="6"/>
      <c r="E3" s="6"/>
      <c r="F3" s="6"/>
      <c r="G3" s="6"/>
      <c r="H3" s="6"/>
      <c r="I3" s="6"/>
      <c r="J3" s="6"/>
      <c r="K3" s="6"/>
      <c r="L3" s="6"/>
      <c r="M3" s="6"/>
      <c r="N3" s="6"/>
      <c r="O3" s="6"/>
      <c r="P3" s="6"/>
      <c r="Q3" s="6"/>
      <c r="R3" s="6"/>
      <c r="S3" s="6"/>
    </row>
    <row r="4" spans="1:19" s="2" customFormat="1" ht="18" customHeight="1">
      <c r="A4" s="6"/>
      <c r="B4" s="6"/>
      <c r="C4" s="6"/>
      <c r="D4" s="6"/>
      <c r="E4" s="6"/>
      <c r="F4" s="6"/>
      <c r="G4" s="6"/>
      <c r="H4" s="6"/>
      <c r="I4" s="6"/>
      <c r="J4" s="6"/>
      <c r="K4" s="6"/>
      <c r="L4" s="6"/>
      <c r="M4" s="6"/>
      <c r="N4" s="6"/>
      <c r="O4" s="6"/>
      <c r="P4" s="6"/>
      <c r="Q4" s="6"/>
      <c r="R4" s="6"/>
      <c r="S4" s="6"/>
    </row>
    <row r="5" spans="1:19" s="2" customFormat="1" ht="18" customHeight="1">
      <c r="A5" s="6"/>
      <c r="B5" s="6"/>
      <c r="C5" s="6"/>
      <c r="D5" s="6"/>
      <c r="E5" s="6"/>
      <c r="F5" s="6"/>
      <c r="G5" s="6"/>
      <c r="H5" s="6"/>
      <c r="I5" s="5" t="s">
        <v>3</v>
      </c>
      <c r="J5" s="6"/>
      <c r="K5" s="5" t="s">
        <v>3</v>
      </c>
      <c r="L5" s="6"/>
      <c r="M5" s="5" t="s">
        <v>3</v>
      </c>
      <c r="N5" s="5" t="s">
        <v>3</v>
      </c>
      <c r="O5" s="7" t="s">
        <v>219</v>
      </c>
      <c r="P5" s="7"/>
      <c r="Q5" s="7"/>
      <c r="R5" s="7"/>
      <c r="S5" s="6"/>
    </row>
    <row r="6" spans="1:19" s="2" customFormat="1" ht="18" customHeight="1">
      <c r="A6" s="6"/>
      <c r="B6" s="6"/>
      <c r="C6" s="6"/>
      <c r="D6" s="6"/>
      <c r="E6" s="6"/>
      <c r="F6" s="6"/>
      <c r="G6" s="6"/>
      <c r="H6" s="6"/>
      <c r="I6" s="6"/>
      <c r="J6" s="6"/>
      <c r="K6" s="6"/>
      <c r="L6" s="6"/>
      <c r="M6" s="6"/>
      <c r="N6" s="6"/>
      <c r="O6" s="6"/>
      <c r="P6" s="6"/>
      <c r="Q6" s="6"/>
      <c r="R6" s="6"/>
      <c r="S6" s="6"/>
    </row>
    <row r="7" spans="1:19" s="2" customFormat="1" ht="18" customHeight="1">
      <c r="A7" s="6"/>
      <c r="B7" s="6"/>
      <c r="C7" s="6"/>
      <c r="D7" s="6"/>
      <c r="E7" s="6"/>
      <c r="F7" s="6"/>
      <c r="G7" s="6"/>
      <c r="H7" s="6"/>
      <c r="I7" s="6"/>
      <c r="J7" s="6"/>
      <c r="K7" s="6"/>
      <c r="L7" s="6"/>
      <c r="M7" s="6"/>
      <c r="N7" s="6"/>
      <c r="O7" s="6"/>
      <c r="P7" s="6"/>
      <c r="Q7" s="6"/>
      <c r="R7" s="6"/>
      <c r="S7" s="6"/>
    </row>
    <row r="8" spans="1:19" s="2" customFormat="1" ht="18" customHeight="1">
      <c r="A8" s="7" t="s">
        <v>4</v>
      </c>
      <c r="B8" s="7"/>
      <c r="C8" s="7"/>
      <c r="D8" s="7"/>
      <c r="E8" s="7"/>
      <c r="F8" s="7"/>
      <c r="G8" s="7"/>
      <c r="H8" s="16"/>
      <c r="I8" s="9" t="s">
        <v>9</v>
      </c>
      <c r="J8" s="6"/>
      <c r="K8" s="6"/>
      <c r="L8" s="6"/>
      <c r="M8" s="6"/>
      <c r="N8" s="6"/>
      <c r="O8" s="6"/>
      <c r="P8" s="6"/>
      <c r="Q8" s="6"/>
      <c r="R8" s="6"/>
      <c r="S8" s="6"/>
    </row>
    <row r="9" spans="1:19" s="2" customFormat="1" ht="18" customHeight="1">
      <c r="A9" s="6"/>
      <c r="B9" s="6"/>
      <c r="C9" s="6"/>
      <c r="D9" s="6"/>
      <c r="E9" s="6"/>
      <c r="F9" s="6"/>
      <c r="G9" s="6"/>
      <c r="H9" s="6"/>
      <c r="I9" s="6"/>
      <c r="J9" s="6"/>
      <c r="K9" s="6"/>
      <c r="L9" s="6"/>
      <c r="M9" s="6"/>
      <c r="N9" s="6"/>
      <c r="O9" s="6"/>
      <c r="P9" s="6"/>
      <c r="Q9" s="6"/>
      <c r="R9" s="6"/>
      <c r="S9" s="6"/>
    </row>
    <row r="10" spans="1:19" s="2" customFormat="1" ht="18" customHeight="1">
      <c r="A10" s="6"/>
      <c r="B10" s="6"/>
      <c r="C10" s="6"/>
      <c r="D10" s="6"/>
      <c r="E10" s="6"/>
      <c r="F10" s="6"/>
      <c r="G10" s="6"/>
      <c r="H10" s="6"/>
      <c r="I10" s="6"/>
      <c r="J10" s="6"/>
      <c r="K10" s="6"/>
      <c r="L10" s="6"/>
      <c r="M10" s="6"/>
      <c r="N10" s="6"/>
      <c r="O10" s="6"/>
      <c r="P10" s="6"/>
      <c r="Q10" s="6"/>
      <c r="R10" s="6"/>
      <c r="S10" s="6"/>
    </row>
    <row r="11" spans="1:19" s="2" customFormat="1" ht="18" customHeight="1">
      <c r="A11" s="6"/>
      <c r="B11" s="6"/>
      <c r="C11" s="6"/>
      <c r="D11" s="6"/>
      <c r="E11" s="6"/>
      <c r="F11" s="6"/>
      <c r="G11" s="6"/>
      <c r="H11" s="6"/>
      <c r="I11" s="6"/>
      <c r="J11" s="6"/>
      <c r="K11" s="6"/>
      <c r="L11" s="21"/>
      <c r="M11" s="21"/>
      <c r="N11" s="23" t="s">
        <v>11</v>
      </c>
      <c r="O11" s="23"/>
      <c r="P11" s="23"/>
      <c r="Q11" s="6"/>
      <c r="R11" s="6"/>
      <c r="S11" s="6"/>
    </row>
    <row r="12" spans="1:19" s="2" customFormat="1" ht="29.25" customHeight="1">
      <c r="A12" s="6"/>
      <c r="B12" s="6"/>
      <c r="C12" s="6"/>
      <c r="D12" s="6"/>
      <c r="E12" s="6"/>
      <c r="F12" s="6"/>
      <c r="G12" s="6"/>
      <c r="H12" s="6"/>
      <c r="I12" s="6"/>
      <c r="J12" s="6"/>
      <c r="K12" s="6"/>
      <c r="L12" s="6"/>
      <c r="M12" s="6"/>
      <c r="N12" s="9" t="s">
        <v>14</v>
      </c>
      <c r="O12" s="25" t="s">
        <v>21</v>
      </c>
      <c r="P12" s="25"/>
      <c r="Q12" s="25"/>
      <c r="R12" s="29"/>
      <c r="S12" s="6"/>
    </row>
    <row r="13" spans="1:19" s="2" customFormat="1" ht="14.25" customHeight="1">
      <c r="A13" s="6"/>
      <c r="B13" s="6"/>
      <c r="C13" s="6"/>
      <c r="D13" s="6"/>
      <c r="E13" s="6"/>
      <c r="F13" s="6"/>
      <c r="G13" s="6"/>
      <c r="H13" s="6"/>
      <c r="I13" s="6"/>
      <c r="J13" s="6"/>
      <c r="K13" s="6"/>
      <c r="L13" s="6"/>
      <c r="M13" s="6"/>
      <c r="N13" s="6"/>
      <c r="O13" s="26"/>
      <c r="P13" s="26"/>
      <c r="Q13" s="26"/>
      <c r="R13" s="29"/>
      <c r="S13" s="6"/>
    </row>
    <row r="14" spans="1:19" s="2" customFormat="1" ht="18" hidden="1" customHeight="1">
      <c r="A14" s="6"/>
      <c r="B14" s="6"/>
      <c r="C14" s="6"/>
      <c r="D14" s="6"/>
      <c r="E14" s="6"/>
      <c r="F14" s="6"/>
      <c r="G14" s="6"/>
      <c r="H14" s="6"/>
      <c r="I14" s="6"/>
      <c r="J14" s="6"/>
      <c r="K14" s="6"/>
      <c r="L14" s="6"/>
      <c r="M14" s="6"/>
      <c r="N14" s="6"/>
      <c r="O14" s="6"/>
      <c r="P14" s="6"/>
      <c r="Q14" s="6"/>
      <c r="R14" s="6"/>
      <c r="S14" s="6"/>
    </row>
    <row r="15" spans="1:19" s="2" customFormat="1" ht="18" hidden="1" customHeight="1">
      <c r="A15" s="6"/>
      <c r="B15" s="6"/>
      <c r="C15" s="6"/>
      <c r="D15" s="6"/>
      <c r="E15" s="6"/>
      <c r="F15" s="6"/>
      <c r="G15" s="6"/>
      <c r="H15" s="6"/>
      <c r="I15" s="6"/>
      <c r="J15" s="6"/>
      <c r="K15" s="6"/>
      <c r="L15" s="6"/>
      <c r="M15" s="6"/>
      <c r="N15" s="24"/>
      <c r="O15" s="6"/>
      <c r="P15" s="6"/>
      <c r="Q15" s="6"/>
      <c r="R15" s="6"/>
      <c r="S15" s="6"/>
    </row>
    <row r="16" spans="1:19" s="2" customFormat="1" ht="18" hidden="1" customHeight="1">
      <c r="A16" s="6"/>
      <c r="B16" s="6"/>
      <c r="C16" s="6"/>
      <c r="D16" s="6"/>
      <c r="E16" s="6"/>
      <c r="F16" s="6"/>
      <c r="G16" s="6"/>
      <c r="H16" s="6"/>
      <c r="I16" s="6"/>
      <c r="J16" s="6"/>
      <c r="K16" s="6"/>
      <c r="L16" s="6"/>
      <c r="M16" s="6"/>
      <c r="N16" s="6"/>
      <c r="O16" s="6"/>
      <c r="P16" s="6"/>
      <c r="Q16" s="6"/>
      <c r="R16" s="6"/>
      <c r="S16" s="6"/>
    </row>
    <row r="17" spans="1:19" s="2" customFormat="1" ht="18" customHeight="1">
      <c r="A17" s="6"/>
      <c r="B17" s="6"/>
      <c r="C17" s="6"/>
      <c r="D17" s="6"/>
      <c r="E17" s="6"/>
      <c r="F17" s="6"/>
      <c r="G17" s="6"/>
      <c r="H17" s="6"/>
      <c r="I17" s="6"/>
      <c r="J17" s="6"/>
      <c r="K17" s="6"/>
      <c r="L17" s="6"/>
      <c r="M17" s="6"/>
      <c r="N17" s="6"/>
      <c r="O17" s="6"/>
      <c r="P17" s="6"/>
      <c r="Q17" s="6"/>
      <c r="R17" s="6"/>
      <c r="S17" s="6"/>
    </row>
    <row r="18" spans="1:19" s="2" customFormat="1" ht="18" customHeight="1">
      <c r="A18" s="8" t="s">
        <v>10</v>
      </c>
      <c r="B18" s="8"/>
      <c r="C18" s="8"/>
      <c r="D18" s="8"/>
      <c r="E18" s="8"/>
      <c r="F18" s="8"/>
      <c r="G18" s="8"/>
      <c r="H18" s="8"/>
      <c r="I18" s="8"/>
      <c r="J18" s="8"/>
      <c r="K18" s="8"/>
      <c r="L18" s="8"/>
      <c r="M18" s="8"/>
      <c r="N18" s="8"/>
      <c r="O18" s="8"/>
      <c r="P18" s="8"/>
      <c r="Q18" s="8"/>
      <c r="R18" s="8"/>
      <c r="S18" s="6"/>
    </row>
    <row r="19" spans="1:19" s="2" customFormat="1" ht="18" customHeight="1">
      <c r="A19" s="6"/>
      <c r="B19" s="6"/>
      <c r="C19" s="6"/>
      <c r="D19" s="6"/>
      <c r="E19" s="6"/>
      <c r="F19" s="6"/>
      <c r="G19" s="6"/>
      <c r="H19" s="6"/>
      <c r="I19" s="6"/>
      <c r="J19" s="6"/>
      <c r="K19" s="6"/>
      <c r="L19" s="6"/>
      <c r="M19" s="6"/>
      <c r="N19" s="6"/>
      <c r="O19" s="6"/>
      <c r="P19" s="6"/>
      <c r="Q19" s="6"/>
      <c r="R19" s="6"/>
      <c r="S19" s="6"/>
    </row>
    <row r="20" spans="1:19" s="2" customFormat="1" ht="18" customHeight="1">
      <c r="A20" s="6"/>
      <c r="B20" s="6"/>
      <c r="C20" s="6"/>
      <c r="D20" s="6"/>
      <c r="E20" s="6"/>
      <c r="F20" s="6"/>
      <c r="G20" s="6"/>
      <c r="H20" s="6"/>
      <c r="I20" s="6"/>
      <c r="J20" s="6"/>
      <c r="K20" s="6"/>
      <c r="L20" s="6"/>
      <c r="M20" s="6"/>
      <c r="N20" s="6"/>
      <c r="O20" s="6"/>
      <c r="P20" s="6"/>
      <c r="Q20" s="6"/>
      <c r="R20" s="6"/>
      <c r="S20" s="6"/>
    </row>
    <row r="21" spans="1:19" ht="18" customHeight="1">
      <c r="A21" s="5" t="s">
        <v>12</v>
      </c>
      <c r="B21" s="5">
        <v>7</v>
      </c>
      <c r="C21" s="14" t="s">
        <v>25</v>
      </c>
      <c r="D21" s="5"/>
      <c r="E21" s="5" t="s">
        <v>27</v>
      </c>
      <c r="F21" s="5"/>
      <c r="G21" s="5" t="s">
        <v>2</v>
      </c>
      <c r="H21" s="17" t="s">
        <v>28</v>
      </c>
      <c r="I21" s="17"/>
      <c r="J21" s="17"/>
      <c r="K21" s="5"/>
      <c r="L21" s="22" t="s">
        <v>29</v>
      </c>
      <c r="M21" s="22"/>
      <c r="N21" s="22"/>
      <c r="O21" s="22"/>
      <c r="P21" s="22"/>
      <c r="Q21" s="22"/>
      <c r="R21" s="22"/>
      <c r="S21" s="6"/>
    </row>
    <row r="22" spans="1:19" ht="18" customHeight="1">
      <c r="A22" s="9"/>
      <c r="B22" s="9"/>
      <c r="C22" s="9"/>
      <c r="D22" s="9"/>
      <c r="E22" s="9"/>
      <c r="F22" s="9"/>
      <c r="G22" s="9"/>
      <c r="H22" s="9"/>
      <c r="I22" s="9"/>
      <c r="J22" s="9"/>
      <c r="K22" s="9"/>
      <c r="L22" s="9"/>
      <c r="M22" s="9"/>
      <c r="N22" s="9"/>
      <c r="O22" s="9"/>
      <c r="P22" s="9"/>
      <c r="Q22" s="9"/>
      <c r="R22" s="9"/>
      <c r="S22" s="6"/>
    </row>
    <row r="23" spans="1:19" ht="18" customHeight="1">
      <c r="A23" s="10" t="s">
        <v>33</v>
      </c>
      <c r="B23" s="10"/>
      <c r="C23" s="10"/>
      <c r="D23" s="10"/>
      <c r="E23" s="10"/>
      <c r="F23" s="10"/>
      <c r="G23" s="10"/>
      <c r="H23" s="10"/>
      <c r="I23" s="10"/>
      <c r="J23" s="10"/>
      <c r="K23" s="10"/>
      <c r="L23" s="10"/>
      <c r="M23" s="10"/>
      <c r="N23" s="10"/>
      <c r="O23" s="10"/>
      <c r="P23" s="10"/>
      <c r="Q23" s="10"/>
      <c r="R23" s="10"/>
      <c r="S23" s="6"/>
    </row>
    <row r="24" spans="1:19" ht="18" customHeight="1">
      <c r="A24" s="9"/>
      <c r="B24" s="9"/>
      <c r="C24" s="9"/>
      <c r="D24" s="9"/>
      <c r="E24" s="9"/>
      <c r="F24" s="9"/>
      <c r="G24" s="9"/>
      <c r="H24" s="9"/>
      <c r="I24" s="9"/>
      <c r="J24" s="9"/>
      <c r="K24" s="9"/>
      <c r="L24" s="9"/>
      <c r="M24" s="9"/>
      <c r="N24" s="9"/>
      <c r="O24" s="9"/>
      <c r="P24" s="9" t="s">
        <v>21</v>
      </c>
      <c r="Q24" s="9"/>
      <c r="R24" s="9"/>
      <c r="S24" s="6"/>
    </row>
    <row r="25" spans="1:19" ht="18" customHeight="1">
      <c r="A25" s="10" t="s">
        <v>45</v>
      </c>
      <c r="B25" s="10"/>
      <c r="C25" s="10"/>
      <c r="D25" s="10"/>
      <c r="E25" s="10"/>
      <c r="F25" s="10"/>
      <c r="G25" s="10"/>
      <c r="H25" s="10"/>
      <c r="I25" s="10"/>
      <c r="J25" s="10"/>
      <c r="K25" s="10"/>
      <c r="L25" s="10"/>
      <c r="M25" s="10"/>
      <c r="N25" s="10"/>
      <c r="O25" s="10"/>
      <c r="P25" s="10"/>
      <c r="Q25" s="10"/>
      <c r="R25" s="10"/>
      <c r="S25" s="6"/>
    </row>
    <row r="26" spans="1:19" s="1" customFormat="1" ht="18" customHeight="1">
      <c r="A26" s="5"/>
      <c r="B26" s="5"/>
      <c r="C26" s="5"/>
      <c r="D26" s="5"/>
      <c r="E26" s="5"/>
      <c r="F26" s="5"/>
      <c r="G26" s="5"/>
      <c r="H26" s="5"/>
      <c r="I26" s="5"/>
      <c r="J26" s="5"/>
      <c r="K26" s="5"/>
      <c r="L26" s="5"/>
      <c r="M26" s="5"/>
      <c r="N26" s="5"/>
      <c r="O26" s="5"/>
      <c r="P26" s="5"/>
      <c r="Q26" s="5"/>
      <c r="R26" s="5"/>
      <c r="S26" s="5"/>
    </row>
    <row r="27" spans="1:19" s="1" customFormat="1" ht="18" customHeight="1">
      <c r="A27" s="6"/>
      <c r="B27" s="6"/>
      <c r="C27" s="6"/>
      <c r="D27" s="6"/>
      <c r="E27" s="6"/>
      <c r="F27" s="6"/>
      <c r="G27" s="6"/>
      <c r="H27" s="6"/>
      <c r="I27" s="6"/>
      <c r="J27" s="6"/>
      <c r="K27" s="6"/>
      <c r="L27" s="6"/>
      <c r="M27" s="6"/>
      <c r="N27" s="6"/>
      <c r="O27" s="6"/>
      <c r="P27" s="6"/>
      <c r="Q27" s="6"/>
      <c r="R27" s="6"/>
      <c r="S27" s="6"/>
    </row>
    <row r="28" spans="1:19" ht="18" customHeight="1">
      <c r="A28" s="11" t="s">
        <v>37</v>
      </c>
      <c r="B28" s="11"/>
      <c r="C28" s="11"/>
      <c r="D28" s="11"/>
      <c r="E28" s="11"/>
      <c r="F28" s="11"/>
      <c r="G28" s="11"/>
      <c r="H28" s="11"/>
      <c r="I28" s="11"/>
      <c r="J28" s="11"/>
      <c r="K28" s="11"/>
      <c r="L28" s="11"/>
      <c r="M28" s="11"/>
      <c r="N28" s="11"/>
      <c r="O28" s="11"/>
      <c r="P28" s="11"/>
      <c r="Q28" s="11"/>
      <c r="R28" s="11"/>
      <c r="S28" s="11"/>
    </row>
    <row r="29" spans="1:19" s="3" customFormat="1" ht="18" customHeight="1">
      <c r="A29" s="12"/>
      <c r="B29" s="12"/>
      <c r="C29" s="12"/>
      <c r="D29" s="12"/>
      <c r="E29" s="12"/>
      <c r="F29" s="12"/>
      <c r="G29" s="12"/>
      <c r="H29" s="12"/>
      <c r="I29" s="12"/>
      <c r="J29" s="12"/>
      <c r="K29" s="12"/>
      <c r="L29" s="12"/>
      <c r="M29" s="12"/>
      <c r="N29" s="12"/>
      <c r="O29" s="12"/>
      <c r="P29" s="12"/>
      <c r="Q29" s="12"/>
      <c r="R29" s="12"/>
      <c r="S29" s="6"/>
    </row>
    <row r="30" spans="1:19" ht="21" customHeight="1">
      <c r="A30" s="6"/>
      <c r="B30" s="13" t="s">
        <v>273</v>
      </c>
      <c r="C30" s="6"/>
      <c r="D30" s="6"/>
      <c r="E30" s="6"/>
      <c r="F30" s="6"/>
      <c r="G30" s="6"/>
      <c r="H30" s="6"/>
      <c r="I30" s="6"/>
      <c r="J30" s="18"/>
      <c r="K30" s="18"/>
      <c r="L30" s="18"/>
      <c r="M30" s="18"/>
      <c r="N30" s="13" t="s">
        <v>36</v>
      </c>
      <c r="O30" s="6"/>
      <c r="P30" s="6"/>
      <c r="Q30" s="6"/>
      <c r="R30" s="6"/>
      <c r="S30" s="6"/>
    </row>
    <row r="31" spans="1:19" ht="21" customHeight="1">
      <c r="A31" s="6"/>
      <c r="B31" s="12"/>
      <c r="C31" s="12"/>
      <c r="D31" s="12"/>
      <c r="E31" s="12"/>
      <c r="F31" s="12"/>
      <c r="G31" s="12"/>
      <c r="H31" s="12"/>
      <c r="I31" s="12"/>
      <c r="J31" s="12"/>
      <c r="K31" s="12"/>
      <c r="L31" s="12"/>
      <c r="M31" s="12"/>
      <c r="N31" s="12"/>
      <c r="O31" s="12"/>
      <c r="P31" s="12"/>
      <c r="Q31" s="12"/>
      <c r="R31" s="12"/>
      <c r="S31" s="12"/>
    </row>
    <row r="32" spans="1:19" ht="21" customHeight="1">
      <c r="A32" s="6"/>
      <c r="B32" s="9" t="s">
        <v>274</v>
      </c>
      <c r="C32" s="9"/>
      <c r="D32" s="9"/>
      <c r="E32" s="9"/>
      <c r="F32" s="9"/>
      <c r="G32" s="9"/>
      <c r="H32" s="9"/>
      <c r="I32" s="9"/>
      <c r="J32" s="9"/>
      <c r="K32" s="9"/>
      <c r="L32" s="9"/>
      <c r="M32" s="9"/>
      <c r="N32" s="9"/>
      <c r="O32" s="9"/>
      <c r="P32" s="9"/>
      <c r="Q32" s="9"/>
      <c r="R32" s="9"/>
      <c r="S32" s="9"/>
    </row>
    <row r="33" spans="1:19" ht="21" customHeight="1">
      <c r="A33" s="6"/>
      <c r="B33" s="6"/>
      <c r="C33" s="15">
        <v>-1</v>
      </c>
      <c r="D33" s="15"/>
      <c r="E33" s="9" t="s">
        <v>253</v>
      </c>
      <c r="F33" s="6"/>
      <c r="G33" s="6"/>
      <c r="H33" s="6"/>
      <c r="I33" s="6"/>
      <c r="J33" s="6"/>
      <c r="K33" s="6"/>
      <c r="L33" s="6"/>
      <c r="M33" s="6"/>
      <c r="N33" s="6"/>
      <c r="O33" s="6"/>
      <c r="P33" s="6"/>
      <c r="Q33" s="6"/>
      <c r="R33" s="6"/>
      <c r="S33" s="6"/>
    </row>
    <row r="34" spans="1:19" ht="21" customHeight="1">
      <c r="A34" s="6"/>
      <c r="B34" s="6"/>
      <c r="C34" s="15"/>
      <c r="D34" s="15"/>
      <c r="E34" s="9" t="s">
        <v>254</v>
      </c>
      <c r="F34" s="6"/>
      <c r="G34" s="6"/>
      <c r="H34" s="6"/>
      <c r="I34" s="6"/>
      <c r="J34" s="6"/>
      <c r="K34" s="6"/>
      <c r="L34" s="6"/>
      <c r="M34" s="6"/>
      <c r="N34" s="6"/>
      <c r="O34" s="6"/>
      <c r="P34" s="6"/>
      <c r="Q34" s="6"/>
      <c r="R34" s="6"/>
      <c r="S34" s="6"/>
    </row>
    <row r="35" spans="1:19" ht="21" customHeight="1">
      <c r="A35" s="6"/>
      <c r="B35" s="6"/>
      <c r="C35" s="15">
        <v>-2</v>
      </c>
      <c r="D35" s="15"/>
      <c r="E35" s="9" t="s">
        <v>255</v>
      </c>
      <c r="F35" s="6"/>
      <c r="G35" s="6"/>
      <c r="H35" s="6"/>
      <c r="I35" s="6"/>
      <c r="J35" s="6"/>
      <c r="K35" s="6"/>
      <c r="L35" s="6"/>
      <c r="M35" s="6"/>
      <c r="N35" s="6"/>
      <c r="O35" s="6"/>
      <c r="P35" s="6"/>
      <c r="Q35" s="6"/>
      <c r="R35" s="6"/>
      <c r="S35" s="6"/>
    </row>
    <row r="36" spans="1:19" ht="21" customHeight="1">
      <c r="A36" s="13"/>
      <c r="B36" s="13"/>
      <c r="C36" s="15">
        <v>-3</v>
      </c>
      <c r="D36" s="15"/>
      <c r="E36" s="9" t="s">
        <v>275</v>
      </c>
      <c r="F36" s="13"/>
      <c r="G36" s="13"/>
      <c r="H36" s="13"/>
      <c r="I36" s="13"/>
      <c r="J36" s="13"/>
      <c r="K36" s="13"/>
      <c r="L36" s="13"/>
      <c r="M36" s="13"/>
      <c r="N36" s="13"/>
      <c r="O36" s="13"/>
      <c r="P36" s="13"/>
      <c r="Q36" s="13"/>
      <c r="R36" s="13"/>
      <c r="S36" s="13"/>
    </row>
    <row r="37" spans="1:19" ht="21" customHeight="1">
      <c r="A37" s="6"/>
      <c r="B37" s="6"/>
      <c r="C37" s="15">
        <v>-4</v>
      </c>
      <c r="D37" s="15"/>
      <c r="E37" s="9" t="s">
        <v>48</v>
      </c>
      <c r="F37" s="13"/>
      <c r="G37" s="13"/>
      <c r="H37" s="13"/>
      <c r="I37" s="13"/>
      <c r="J37" s="6"/>
      <c r="K37" s="6"/>
      <c r="L37" s="6"/>
      <c r="M37" s="6"/>
      <c r="N37" s="6"/>
      <c r="O37" s="6"/>
      <c r="P37" s="6"/>
      <c r="Q37" s="6"/>
      <c r="R37" s="6"/>
      <c r="S37" s="6"/>
    </row>
    <row r="38" spans="1:19" ht="21" customHeight="1">
      <c r="A38" s="6"/>
      <c r="B38" s="6"/>
      <c r="C38" s="15"/>
      <c r="D38" s="15"/>
      <c r="E38" s="6"/>
      <c r="F38" s="6"/>
      <c r="G38" s="6"/>
      <c r="H38" s="6"/>
      <c r="I38" s="6"/>
      <c r="J38" s="6"/>
      <c r="K38" s="6"/>
      <c r="L38" s="6"/>
      <c r="M38" s="6"/>
      <c r="N38" s="6"/>
      <c r="O38" s="6"/>
      <c r="P38" s="6"/>
      <c r="Q38" s="6"/>
      <c r="R38" s="6"/>
      <c r="S38" s="6"/>
    </row>
    <row r="39" spans="1:19" ht="21" customHeight="1">
      <c r="A39" s="6"/>
      <c r="B39" s="6"/>
      <c r="C39" s="6"/>
      <c r="D39" s="6"/>
      <c r="E39" s="6"/>
      <c r="F39" s="6"/>
      <c r="G39" s="6"/>
      <c r="H39" s="6"/>
      <c r="I39" s="6"/>
      <c r="J39" s="6"/>
      <c r="K39" s="6"/>
      <c r="L39" s="6"/>
      <c r="M39" s="6"/>
      <c r="N39" s="6"/>
      <c r="O39" s="6"/>
      <c r="P39" s="6"/>
      <c r="Q39" s="6"/>
      <c r="R39" s="6"/>
      <c r="S39" s="6"/>
    </row>
    <row r="40" spans="1:19">
      <c r="A40" s="6"/>
      <c r="B40" s="6"/>
      <c r="C40" s="6"/>
      <c r="D40" s="6"/>
      <c r="E40" s="6"/>
      <c r="F40" s="6"/>
      <c r="G40" s="6"/>
      <c r="H40" s="6"/>
      <c r="I40" s="6"/>
      <c r="J40" s="6"/>
      <c r="K40" s="6"/>
      <c r="L40" s="6"/>
      <c r="M40" s="6"/>
      <c r="N40" s="6"/>
      <c r="O40" s="6"/>
      <c r="P40" s="6"/>
      <c r="Q40" s="6"/>
      <c r="R40" s="6"/>
      <c r="S40" s="6"/>
    </row>
    <row r="41" spans="1:19">
      <c r="A41" s="6"/>
      <c r="B41" s="6"/>
      <c r="C41" s="6"/>
      <c r="D41" s="6"/>
      <c r="E41" s="6"/>
      <c r="F41" s="6"/>
      <c r="G41" s="6"/>
      <c r="H41" s="6"/>
      <c r="I41" s="6"/>
      <c r="J41" s="6"/>
      <c r="K41" s="6"/>
      <c r="L41" s="6"/>
      <c r="M41" s="6"/>
      <c r="N41" s="6"/>
      <c r="O41" s="6"/>
      <c r="P41" s="6"/>
      <c r="Q41" s="6"/>
      <c r="R41" s="6"/>
      <c r="S41" s="6"/>
    </row>
    <row r="42" spans="1:19">
      <c r="A42" s="6"/>
      <c r="B42" s="6"/>
      <c r="C42" s="6"/>
      <c r="D42" s="6"/>
      <c r="E42" s="6"/>
      <c r="F42" s="6"/>
      <c r="G42" s="6"/>
      <c r="H42" s="6"/>
      <c r="I42" s="6"/>
      <c r="J42" s="6"/>
      <c r="K42" s="6"/>
      <c r="L42" s="6"/>
      <c r="M42" s="6"/>
      <c r="N42" s="6"/>
      <c r="O42" s="6"/>
      <c r="P42" s="6"/>
      <c r="Q42" s="6"/>
      <c r="R42" s="6"/>
      <c r="S42" s="6"/>
    </row>
    <row r="43" spans="1:19" ht="20.25" customHeight="1">
      <c r="A43" s="6"/>
      <c r="B43" s="6"/>
      <c r="C43" s="6"/>
      <c r="D43" s="6"/>
      <c r="E43" s="6"/>
      <c r="F43" s="6"/>
      <c r="G43" s="6"/>
      <c r="H43" s="6"/>
      <c r="I43" s="6"/>
      <c r="J43" s="6"/>
      <c r="K43" s="6"/>
      <c r="L43" s="6"/>
      <c r="M43" s="6"/>
      <c r="N43" s="6"/>
      <c r="O43" s="27" t="s">
        <v>15</v>
      </c>
      <c r="P43" s="28"/>
      <c r="Q43" s="28"/>
      <c r="R43" s="27"/>
      <c r="S43" s="6"/>
    </row>
    <row r="46" spans="1:19" ht="18" customHeight="1"/>
    <row r="47" spans="1:19" ht="18" customHeight="1"/>
    <row r="48" spans="1: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218" ht="28.5" customHeight="1"/>
  </sheetData>
  <mergeCells count="22">
    <mergeCell ref="A1:J1"/>
    <mergeCell ref="O5:R5"/>
    <mergeCell ref="A8:G8"/>
    <mergeCell ref="L11:M11"/>
    <mergeCell ref="N11:P11"/>
    <mergeCell ref="O12:Q12"/>
    <mergeCell ref="A18:R18"/>
    <mergeCell ref="H21:J21"/>
    <mergeCell ref="L21:R21"/>
    <mergeCell ref="A23:R23"/>
    <mergeCell ref="A25:R25"/>
    <mergeCell ref="A28:S28"/>
    <mergeCell ref="A29:R29"/>
    <mergeCell ref="J30:M30"/>
    <mergeCell ref="B31:S31"/>
    <mergeCell ref="C33:D33"/>
    <mergeCell ref="C34:D34"/>
    <mergeCell ref="C35:D35"/>
    <mergeCell ref="C36:D36"/>
    <mergeCell ref="C37:D37"/>
    <mergeCell ref="C38:D38"/>
    <mergeCell ref="P43:Q43"/>
  </mergeCells>
  <phoneticPr fontId="2"/>
  <pageMargins left="0.90555555555555556" right="0.59027777777777779" top="1.1812499999999999" bottom="0.98402777777777761" header="0.51180555555555551" footer="0.51180555555555551"/>
  <pageSetup paperSize="9" scale="99" fitToWidth="1" fitToHeight="2" orientation="portrait" usePrinterDefaults="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R56"/>
  <sheetViews>
    <sheetView showZeros="0" view="pageBreakPreview" topLeftCell="A13" zoomScale="106" zoomScaleSheetLayoutView="106" workbookViewId="0">
      <selection activeCell="G60" sqref="G60"/>
    </sheetView>
  </sheetViews>
  <sheetFormatPr defaultRowHeight="13.5"/>
  <cols>
    <col min="2" max="2" width="10.25" customWidth="1"/>
    <col min="3" max="3" width="16.375" customWidth="1"/>
    <col min="5" max="5" width="10" customWidth="1"/>
    <col min="6" max="6" width="19.5" customWidth="1"/>
    <col min="7" max="7" width="20" customWidth="1"/>
    <col min="8" max="8" width="8.875" customWidth="1"/>
    <col min="9" max="9" width="2.5" customWidth="1"/>
  </cols>
  <sheetData>
    <row r="1" spans="1:9" s="2" customFormat="1" ht="16.5" customHeight="1">
      <c r="A1" s="30">
        <v>6</v>
      </c>
      <c r="B1" s="30"/>
      <c r="G1" s="77" t="s">
        <v>50</v>
      </c>
      <c r="H1" s="77"/>
    </row>
    <row r="2" spans="1:9" ht="17.100000000000001" customHeight="1">
      <c r="A2" s="31" t="s">
        <v>6</v>
      </c>
      <c r="B2" s="31"/>
      <c r="C2" s="31"/>
      <c r="D2" s="31"/>
      <c r="E2" s="31"/>
      <c r="F2" s="31"/>
      <c r="G2" s="31"/>
      <c r="H2" s="31"/>
    </row>
    <row r="3" spans="1:9" ht="17.100000000000001" customHeight="1">
      <c r="A3" s="3"/>
      <c r="B3" s="3"/>
      <c r="C3" s="3"/>
      <c r="D3" s="3"/>
      <c r="E3" s="3"/>
      <c r="F3" s="3"/>
      <c r="G3" s="78" t="s">
        <v>39</v>
      </c>
      <c r="H3" s="100" t="s">
        <v>52</v>
      </c>
    </row>
    <row r="4" spans="1:9" ht="18.75" customHeight="1">
      <c r="A4" s="32"/>
      <c r="B4" s="32"/>
      <c r="C4" s="32"/>
      <c r="D4" s="32"/>
      <c r="E4" s="32"/>
      <c r="F4" s="74" t="s">
        <v>53</v>
      </c>
      <c r="G4" s="79">
        <f>SUM(様式２!E34)</f>
        <v>1386000</v>
      </c>
      <c r="H4" s="101" t="s">
        <v>57</v>
      </c>
    </row>
    <row r="5" spans="1:9" ht="12.75" customHeight="1">
      <c r="A5" s="33" t="s">
        <v>24</v>
      </c>
      <c r="B5" s="33"/>
      <c r="C5" s="33"/>
      <c r="D5" s="33"/>
      <c r="E5" s="33"/>
      <c r="F5" s="33"/>
      <c r="G5" s="80">
        <f>様式２!E29</f>
        <v>1086000</v>
      </c>
      <c r="H5" s="102" t="s">
        <v>60</v>
      </c>
    </row>
    <row r="6" spans="1:9" ht="12.75" customHeight="1">
      <c r="A6" s="33"/>
      <c r="B6" s="33"/>
      <c r="C6" s="33"/>
      <c r="D6" s="33"/>
      <c r="E6" s="33"/>
      <c r="F6" s="33"/>
      <c r="G6" s="80"/>
      <c r="H6" s="102"/>
    </row>
    <row r="7" spans="1:9" ht="12.75" customHeight="1">
      <c r="A7" s="33" t="s">
        <v>16</v>
      </c>
      <c r="B7" s="33"/>
      <c r="C7" s="33"/>
      <c r="D7" s="33"/>
      <c r="E7" s="33"/>
      <c r="F7" s="33"/>
      <c r="G7" s="80">
        <f>様式２!F29</f>
        <v>300000</v>
      </c>
      <c r="H7" s="102" t="s">
        <v>62</v>
      </c>
    </row>
    <row r="8" spans="1:9" ht="12.75" customHeight="1">
      <c r="A8" s="33"/>
      <c r="B8" s="33"/>
      <c r="C8" s="33"/>
      <c r="D8" s="33"/>
      <c r="E8" s="33"/>
      <c r="F8" s="33"/>
      <c r="G8" s="80"/>
      <c r="H8" s="102"/>
    </row>
    <row r="9" spans="1:9" ht="18.75" customHeight="1">
      <c r="A9" s="34" t="s">
        <v>66</v>
      </c>
      <c r="B9" s="34"/>
      <c r="C9" s="34"/>
      <c r="D9" s="34"/>
      <c r="E9" s="3"/>
      <c r="F9" s="3"/>
      <c r="G9" s="81"/>
      <c r="H9" s="3"/>
    </row>
    <row r="10" spans="1:9" ht="17.100000000000001" customHeight="1">
      <c r="A10" s="35" t="s">
        <v>67</v>
      </c>
      <c r="B10" s="35"/>
      <c r="C10" s="35"/>
      <c r="D10" s="35" t="s">
        <v>69</v>
      </c>
      <c r="E10" s="35"/>
      <c r="F10" s="35"/>
      <c r="G10" s="82" t="s">
        <v>55</v>
      </c>
      <c r="H10" s="103"/>
      <c r="I10" s="114"/>
    </row>
    <row r="11" spans="1:9" ht="17.100000000000001" customHeight="1">
      <c r="A11" s="36" t="s">
        <v>32</v>
      </c>
      <c r="B11" s="36"/>
      <c r="C11" s="36"/>
      <c r="D11" s="59" t="s">
        <v>73</v>
      </c>
      <c r="E11" s="59"/>
      <c r="F11" s="59"/>
      <c r="G11" s="83">
        <f>様式２!G34</f>
        <v>0</v>
      </c>
      <c r="H11" s="104" t="s">
        <v>36</v>
      </c>
      <c r="I11" s="114"/>
    </row>
    <row r="12" spans="1:9" ht="17.100000000000001" customHeight="1">
      <c r="A12" s="36"/>
      <c r="B12" s="36"/>
      <c r="C12" s="36"/>
      <c r="D12" s="60" t="s">
        <v>64</v>
      </c>
      <c r="E12" s="60"/>
      <c r="F12" s="60"/>
      <c r="G12" s="84">
        <f>様式２!H34</f>
        <v>3000</v>
      </c>
      <c r="H12" s="105" t="s">
        <v>36</v>
      </c>
      <c r="I12" s="114"/>
    </row>
    <row r="13" spans="1:9" ht="17.100000000000001" customHeight="1">
      <c r="A13" s="36"/>
      <c r="B13" s="36"/>
      <c r="C13" s="36"/>
      <c r="D13" s="61" t="str">
        <f>"③ その他（"&amp;"  "&amp;様式２!I30&amp;"   "&amp;"）"</f>
        <v>③ その他（     ）</v>
      </c>
      <c r="E13" s="61"/>
      <c r="F13" s="61"/>
      <c r="G13" s="85">
        <f>様式２!I34</f>
        <v>0</v>
      </c>
      <c r="H13" s="49" t="s">
        <v>36</v>
      </c>
      <c r="I13" s="114"/>
    </row>
    <row r="14" spans="1:9" ht="17.100000000000001" customHeight="1">
      <c r="A14" s="37" t="s">
        <v>71</v>
      </c>
      <c r="B14" s="37"/>
      <c r="C14" s="37"/>
      <c r="D14" s="37"/>
      <c r="E14" s="37"/>
      <c r="F14" s="37"/>
      <c r="G14" s="86">
        <f>SUM(G11:G13)</f>
        <v>3000</v>
      </c>
      <c r="H14" s="106" t="s">
        <v>46</v>
      </c>
      <c r="I14" s="114"/>
    </row>
    <row r="15" spans="1:9" ht="17.100000000000001" customHeight="1">
      <c r="A15" s="38" t="s">
        <v>77</v>
      </c>
      <c r="B15" s="38"/>
      <c r="C15" s="38"/>
      <c r="D15" s="62" t="s">
        <v>79</v>
      </c>
      <c r="E15" s="62"/>
      <c r="F15" s="62"/>
      <c r="G15" s="87">
        <f>様式２!J34</f>
        <v>300000</v>
      </c>
      <c r="H15" s="73" t="s">
        <v>36</v>
      </c>
      <c r="I15" s="114"/>
    </row>
    <row r="16" spans="1:9" ht="17.100000000000001" customHeight="1">
      <c r="A16" s="38"/>
      <c r="B16" s="38"/>
      <c r="C16" s="38"/>
      <c r="D16" s="63" t="s">
        <v>80</v>
      </c>
      <c r="E16" s="63"/>
      <c r="F16" s="63"/>
      <c r="G16" s="88">
        <f>様式２!K34</f>
        <v>10000</v>
      </c>
      <c r="H16" s="105" t="s">
        <v>36</v>
      </c>
      <c r="I16" s="114"/>
    </row>
    <row r="17" spans="1:18" ht="17.100000000000001" customHeight="1">
      <c r="A17" s="38"/>
      <c r="B17" s="38"/>
      <c r="C17" s="38"/>
      <c r="D17" s="63" t="s">
        <v>35</v>
      </c>
      <c r="E17" s="63"/>
      <c r="F17" s="63"/>
      <c r="G17" s="88">
        <f>様式２!L34</f>
        <v>0</v>
      </c>
      <c r="H17" s="105" t="s">
        <v>36</v>
      </c>
      <c r="I17" s="114"/>
    </row>
    <row r="18" spans="1:18" ht="17.100000000000001" customHeight="1">
      <c r="A18" s="38"/>
      <c r="B18" s="38"/>
      <c r="C18" s="38"/>
      <c r="D18" s="63" t="s">
        <v>81</v>
      </c>
      <c r="E18" s="63"/>
      <c r="F18" s="63"/>
      <c r="G18" s="88">
        <f>様式２!M34</f>
        <v>0</v>
      </c>
      <c r="H18" s="105" t="s">
        <v>36</v>
      </c>
      <c r="I18" s="114"/>
    </row>
    <row r="19" spans="1:18" ht="17.100000000000001" customHeight="1">
      <c r="A19" s="38"/>
      <c r="B19" s="38"/>
      <c r="C19" s="38"/>
      <c r="D19" s="60" t="s">
        <v>13</v>
      </c>
      <c r="E19" s="60"/>
      <c r="F19" s="60"/>
      <c r="G19" s="88">
        <f>様式２!N34</f>
        <v>0</v>
      </c>
      <c r="H19" s="105" t="s">
        <v>36</v>
      </c>
      <c r="I19" s="114"/>
    </row>
    <row r="20" spans="1:18" ht="17.100000000000001" customHeight="1">
      <c r="A20" s="38"/>
      <c r="B20" s="38"/>
      <c r="C20" s="38"/>
      <c r="D20" s="63" t="s">
        <v>82</v>
      </c>
      <c r="E20" s="63"/>
      <c r="F20" s="63"/>
      <c r="G20" s="88">
        <f>様式２!O34</f>
        <v>0</v>
      </c>
      <c r="H20" s="105" t="s">
        <v>36</v>
      </c>
      <c r="I20" s="114"/>
    </row>
    <row r="21" spans="1:18" ht="17.100000000000001" customHeight="1">
      <c r="A21" s="39"/>
      <c r="B21" s="39"/>
      <c r="C21" s="39"/>
      <c r="D21" s="64" t="s">
        <v>19</v>
      </c>
      <c r="E21" s="64"/>
      <c r="F21" s="64"/>
      <c r="G21" s="89">
        <f>様式２!P34</f>
        <v>0</v>
      </c>
      <c r="H21" s="107" t="s">
        <v>36</v>
      </c>
      <c r="I21" s="113"/>
      <c r="J21" s="1"/>
      <c r="K21" s="1"/>
      <c r="L21" s="1"/>
      <c r="M21" s="1"/>
      <c r="N21" s="1"/>
      <c r="O21" s="1"/>
      <c r="P21" s="1"/>
      <c r="Q21" s="1"/>
      <c r="R21" s="1"/>
    </row>
    <row r="22" spans="1:18" ht="17.100000000000001" customHeight="1">
      <c r="A22" s="38"/>
      <c r="B22" s="38"/>
      <c r="C22" s="38"/>
      <c r="D22" s="63" t="s">
        <v>83</v>
      </c>
      <c r="E22" s="63"/>
      <c r="F22" s="63"/>
      <c r="G22" s="88">
        <f>様式２!Q34</f>
        <v>0</v>
      </c>
      <c r="H22" s="105" t="s">
        <v>36</v>
      </c>
      <c r="I22" s="114"/>
    </row>
    <row r="23" spans="1:18" ht="17.100000000000001" customHeight="1">
      <c r="A23" s="38"/>
      <c r="B23" s="38"/>
      <c r="C23" s="38"/>
      <c r="D23" s="63" t="s">
        <v>84</v>
      </c>
      <c r="E23" s="63"/>
      <c r="F23" s="63"/>
      <c r="G23" s="88">
        <f>様式２!R34</f>
        <v>0</v>
      </c>
      <c r="H23" s="105" t="s">
        <v>36</v>
      </c>
      <c r="I23" s="114"/>
    </row>
    <row r="24" spans="1:18" ht="17.100000000000001" customHeight="1">
      <c r="A24" s="38"/>
      <c r="B24" s="38"/>
      <c r="C24" s="38"/>
      <c r="D24" s="63" t="s">
        <v>63</v>
      </c>
      <c r="E24" s="63"/>
      <c r="F24" s="63"/>
      <c r="G24" s="88">
        <f>様式２!S34</f>
        <v>0</v>
      </c>
      <c r="H24" s="105" t="s">
        <v>36</v>
      </c>
      <c r="I24" s="114"/>
    </row>
    <row r="25" spans="1:18" ht="17.100000000000001" customHeight="1">
      <c r="A25" s="38"/>
      <c r="B25" s="38"/>
      <c r="C25" s="38"/>
      <c r="D25" s="63" t="s">
        <v>54</v>
      </c>
      <c r="E25" s="63"/>
      <c r="F25" s="63"/>
      <c r="G25" s="88">
        <f>様式２!T34</f>
        <v>0</v>
      </c>
      <c r="H25" s="105" t="s">
        <v>36</v>
      </c>
      <c r="I25" s="114"/>
    </row>
    <row r="26" spans="1:18" ht="17.100000000000001" customHeight="1">
      <c r="A26" s="38"/>
      <c r="B26" s="38"/>
      <c r="C26" s="38"/>
      <c r="D26" s="65" t="str">
        <f>"⑫ その他（"&amp;"                   "&amp;様式２!U30&amp;"              "&amp;"）"</f>
        <v>⑫ その他（                                 ）</v>
      </c>
      <c r="E26" s="65"/>
      <c r="F26" s="65"/>
      <c r="G26" s="90">
        <f>様式２!U34</f>
        <v>0</v>
      </c>
      <c r="H26" s="49" t="s">
        <v>36</v>
      </c>
      <c r="I26" s="114"/>
    </row>
    <row r="27" spans="1:18" ht="17.100000000000001" customHeight="1">
      <c r="A27" s="37" t="s">
        <v>71</v>
      </c>
      <c r="B27" s="37"/>
      <c r="C27" s="37"/>
      <c r="D27" s="37"/>
      <c r="E27" s="37"/>
      <c r="F27" s="37"/>
      <c r="G27" s="86">
        <f>SUM(G15:G26)</f>
        <v>310000</v>
      </c>
      <c r="H27" s="106" t="s">
        <v>87</v>
      </c>
      <c r="I27" s="114"/>
    </row>
    <row r="28" spans="1:18" ht="17.100000000000001" customHeight="1">
      <c r="A28" s="40" t="s">
        <v>26</v>
      </c>
      <c r="B28" s="40"/>
      <c r="C28" s="40"/>
      <c r="D28" s="66" t="s">
        <v>78</v>
      </c>
      <c r="E28" s="66"/>
      <c r="F28" s="66"/>
      <c r="G28" s="91">
        <f>様式２!V34</f>
        <v>0</v>
      </c>
      <c r="H28" s="49" t="s">
        <v>36</v>
      </c>
      <c r="I28" s="114"/>
    </row>
    <row r="29" spans="1:18" ht="17.100000000000001" customHeight="1">
      <c r="A29" s="40"/>
      <c r="B29" s="40"/>
      <c r="C29" s="40"/>
      <c r="D29" s="63" t="s">
        <v>88</v>
      </c>
      <c r="E29" s="63"/>
      <c r="F29" s="63"/>
      <c r="G29" s="92">
        <f>様式２!W34</f>
        <v>203000</v>
      </c>
      <c r="H29" s="105" t="s">
        <v>36</v>
      </c>
      <c r="I29" s="114"/>
    </row>
    <row r="30" spans="1:18" ht="17.100000000000001" customHeight="1">
      <c r="A30" s="40"/>
      <c r="B30" s="40"/>
      <c r="C30" s="40"/>
      <c r="D30" s="67" t="str">
        <f>"③ その他（"&amp;" "&amp;様式２!X30&amp;"  "&amp;"）"</f>
        <v>③ その他（   ）</v>
      </c>
      <c r="E30" s="67"/>
      <c r="F30" s="67"/>
      <c r="G30" s="93">
        <f>様式２!X34</f>
        <v>0</v>
      </c>
      <c r="H30" s="108" t="s">
        <v>36</v>
      </c>
      <c r="I30" s="114"/>
    </row>
    <row r="31" spans="1:18" ht="17.100000000000001" customHeight="1">
      <c r="A31" s="37" t="s">
        <v>71</v>
      </c>
      <c r="B31" s="37"/>
      <c r="C31" s="37"/>
      <c r="D31" s="37"/>
      <c r="E31" s="37"/>
      <c r="F31" s="37"/>
      <c r="G31" s="94">
        <f>SUM(G28:G30)</f>
        <v>203000</v>
      </c>
      <c r="H31" s="109" t="s">
        <v>70</v>
      </c>
      <c r="I31" s="114"/>
    </row>
    <row r="32" spans="1:18" ht="17.100000000000001" customHeight="1">
      <c r="A32" s="41" t="s">
        <v>89</v>
      </c>
      <c r="B32" s="41"/>
      <c r="C32" s="41"/>
      <c r="D32" s="66" t="s">
        <v>5</v>
      </c>
      <c r="E32" s="66"/>
      <c r="F32" s="66"/>
      <c r="G32" s="91">
        <f>様式２!Y34</f>
        <v>27000</v>
      </c>
      <c r="H32" s="49" t="s">
        <v>36</v>
      </c>
      <c r="I32" s="114"/>
    </row>
    <row r="33" spans="1:9" ht="17.100000000000001" customHeight="1">
      <c r="A33" s="41"/>
      <c r="B33" s="41"/>
      <c r="C33" s="41"/>
      <c r="D33" s="63" t="s">
        <v>18</v>
      </c>
      <c r="E33" s="63"/>
      <c r="F33" s="63"/>
      <c r="G33" s="88">
        <f>様式２!Z34</f>
        <v>0</v>
      </c>
      <c r="H33" s="105" t="s">
        <v>36</v>
      </c>
      <c r="I33" s="114"/>
    </row>
    <row r="34" spans="1:9" ht="17.100000000000001" customHeight="1">
      <c r="A34" s="41"/>
      <c r="B34" s="41"/>
      <c r="C34" s="41"/>
      <c r="D34" s="66" t="str">
        <f>"③ その他（"&amp;"    "&amp;様式２!AA30&amp;"    "&amp;"）"</f>
        <v>③ その他（        ）</v>
      </c>
      <c r="E34" s="66"/>
      <c r="F34" s="66"/>
      <c r="G34" s="90">
        <f>様式２!AA34</f>
        <v>0</v>
      </c>
      <c r="H34" s="49" t="s">
        <v>36</v>
      </c>
      <c r="I34" s="114"/>
    </row>
    <row r="35" spans="1:9" ht="17.100000000000001" customHeight="1">
      <c r="A35" s="37" t="s">
        <v>71</v>
      </c>
      <c r="B35" s="37"/>
      <c r="C35" s="37"/>
      <c r="D35" s="37"/>
      <c r="E35" s="37"/>
      <c r="F35" s="37"/>
      <c r="G35" s="86">
        <f>SUM(G32:G34)</f>
        <v>27000</v>
      </c>
      <c r="H35" s="106" t="s">
        <v>59</v>
      </c>
      <c r="I35" s="114"/>
    </row>
    <row r="36" spans="1:9" ht="30.75" customHeight="1">
      <c r="A36" s="42" t="s">
        <v>30</v>
      </c>
      <c r="B36" s="42"/>
      <c r="C36" s="42"/>
      <c r="D36" s="68" t="s">
        <v>257</v>
      </c>
      <c r="E36" s="68"/>
      <c r="F36" s="68"/>
      <c r="G36" s="91">
        <f>様式２!AB34</f>
        <v>50000</v>
      </c>
      <c r="H36" s="49" t="s">
        <v>36</v>
      </c>
      <c r="I36" s="114"/>
    </row>
    <row r="37" spans="1:9" ht="30.75" customHeight="1">
      <c r="A37" s="43" t="s">
        <v>51</v>
      </c>
      <c r="B37" s="43"/>
      <c r="C37" s="57">
        <f>(様式２!F29)</f>
        <v>300000</v>
      </c>
      <c r="D37" s="63" t="s">
        <v>256</v>
      </c>
      <c r="E37" s="63"/>
      <c r="F37" s="63"/>
      <c r="G37" s="88">
        <f>様式２!AC34</f>
        <v>250000</v>
      </c>
      <c r="H37" s="105" t="s">
        <v>36</v>
      </c>
      <c r="I37" s="114"/>
    </row>
    <row r="38" spans="1:9" ht="17.100000000000001" customHeight="1">
      <c r="A38" s="37" t="s">
        <v>71</v>
      </c>
      <c r="B38" s="37"/>
      <c r="C38" s="37"/>
      <c r="D38" s="37"/>
      <c r="E38" s="37"/>
      <c r="F38" s="37"/>
      <c r="G38" s="86">
        <f>SUM(G36:G37)</f>
        <v>300000</v>
      </c>
      <c r="H38" s="106" t="s">
        <v>23</v>
      </c>
      <c r="I38" s="114"/>
    </row>
    <row r="39" spans="1:9" ht="17.100000000000001" customHeight="1">
      <c r="A39" s="44" t="s">
        <v>76</v>
      </c>
      <c r="B39" s="44"/>
      <c r="C39" s="44"/>
      <c r="D39" s="69" t="s">
        <v>91</v>
      </c>
      <c r="E39" s="69"/>
      <c r="F39" s="69"/>
      <c r="G39" s="90">
        <f>様式２!AG34</f>
        <v>0</v>
      </c>
      <c r="H39" s="49" t="s">
        <v>36</v>
      </c>
      <c r="I39" s="114"/>
    </row>
    <row r="40" spans="1:9" ht="17.100000000000001" customHeight="1">
      <c r="A40" s="44"/>
      <c r="B40" s="44"/>
      <c r="C40" s="44"/>
      <c r="D40" s="60" t="s">
        <v>92</v>
      </c>
      <c r="E40" s="60"/>
      <c r="F40" s="60"/>
      <c r="G40" s="88">
        <f>様式２!AH34</f>
        <v>0</v>
      </c>
      <c r="H40" s="105" t="s">
        <v>36</v>
      </c>
      <c r="I40" s="114"/>
    </row>
    <row r="41" spans="1:9" ht="17.100000000000001" customHeight="1">
      <c r="A41" s="45"/>
      <c r="B41" s="54"/>
      <c r="C41" s="54"/>
      <c r="D41" s="60" t="s">
        <v>95</v>
      </c>
      <c r="E41" s="60"/>
      <c r="F41" s="60"/>
      <c r="G41" s="88">
        <f>様式２!AI34</f>
        <v>0</v>
      </c>
      <c r="H41" s="105" t="s">
        <v>36</v>
      </c>
      <c r="I41" s="114"/>
    </row>
    <row r="42" spans="1:9" ht="17.100000000000001" customHeight="1">
      <c r="A42" s="45"/>
      <c r="B42" s="2"/>
      <c r="C42" s="54"/>
      <c r="D42" s="60" t="s">
        <v>96</v>
      </c>
      <c r="E42" s="60"/>
      <c r="F42" s="60"/>
      <c r="G42" s="88">
        <f>様式２!AJ34</f>
        <v>0</v>
      </c>
      <c r="H42" s="105" t="s">
        <v>36</v>
      </c>
      <c r="I42" s="114"/>
    </row>
    <row r="43" spans="1:9" ht="17.100000000000001" customHeight="1">
      <c r="A43" s="45"/>
      <c r="B43" s="2"/>
      <c r="C43" s="54"/>
      <c r="D43" s="60" t="s">
        <v>98</v>
      </c>
      <c r="E43" s="60"/>
      <c r="F43" s="60"/>
      <c r="G43" s="88">
        <f>様式２!AK34</f>
        <v>0</v>
      </c>
      <c r="H43" s="105" t="s">
        <v>36</v>
      </c>
      <c r="I43" s="114"/>
    </row>
    <row r="44" spans="1:9" ht="17.100000000000001" customHeight="1">
      <c r="A44" s="45"/>
      <c r="B44" s="2"/>
      <c r="C44" s="54"/>
      <c r="D44" s="60" t="s">
        <v>100</v>
      </c>
      <c r="E44" s="60"/>
      <c r="F44" s="60"/>
      <c r="G44" s="88">
        <f>様式２!AL34</f>
        <v>0</v>
      </c>
      <c r="H44" s="105" t="s">
        <v>36</v>
      </c>
      <c r="I44" s="114"/>
    </row>
    <row r="45" spans="1:9" ht="17.100000000000001" customHeight="1">
      <c r="A45" s="46"/>
      <c r="B45" s="55"/>
      <c r="C45" s="58"/>
      <c r="D45" s="70" t="str">
        <f>"⑦ その他（"&amp;"    "&amp;様式２!AM30&amp;"   "&amp;"）"</f>
        <v>⑦ その他（       ）</v>
      </c>
      <c r="E45" s="70"/>
      <c r="F45" s="70"/>
      <c r="G45" s="95">
        <f>様式２!AM34</f>
        <v>0</v>
      </c>
      <c r="H45" s="49" t="s">
        <v>36</v>
      </c>
      <c r="I45" s="114"/>
    </row>
    <row r="46" spans="1:9" ht="17.100000000000001" customHeight="1">
      <c r="A46" s="37" t="s">
        <v>71</v>
      </c>
      <c r="B46" s="37"/>
      <c r="C46" s="37"/>
      <c r="D46" s="37"/>
      <c r="E46" s="37"/>
      <c r="F46" s="37"/>
      <c r="G46" s="86">
        <f>SUM(G39:G45)</f>
        <v>0</v>
      </c>
      <c r="H46" s="106" t="s">
        <v>102</v>
      </c>
      <c r="I46" s="114"/>
    </row>
    <row r="47" spans="1:9" ht="17.100000000000001" customHeight="1">
      <c r="A47" s="47" t="str">
        <f>"⑦ その他（"&amp;"                   "&amp;様式２!AN30&amp;"              "&amp;"）"</f>
        <v>⑦ その他（                   次年度災害繰越              ）</v>
      </c>
      <c r="B47" s="47"/>
      <c r="C47" s="47"/>
      <c r="D47" s="47"/>
      <c r="E47" s="47"/>
      <c r="F47" s="47"/>
      <c r="G47" s="91">
        <f>様式２!AN34</f>
        <v>0</v>
      </c>
      <c r="H47" s="104" t="s">
        <v>36</v>
      </c>
      <c r="I47" s="114"/>
    </row>
    <row r="48" spans="1:9" ht="17.100000000000001" customHeight="1">
      <c r="A48" s="37" t="s">
        <v>71</v>
      </c>
      <c r="B48" s="37"/>
      <c r="C48" s="37"/>
      <c r="D48" s="37"/>
      <c r="E48" s="37"/>
      <c r="F48" s="37"/>
      <c r="G48" s="86">
        <f>SUM(G47)</f>
        <v>0</v>
      </c>
      <c r="H48" s="106" t="s">
        <v>104</v>
      </c>
      <c r="I48" s="114"/>
    </row>
    <row r="49" spans="1:10" ht="24.75" customHeight="1">
      <c r="A49" s="48" t="s">
        <v>105</v>
      </c>
      <c r="B49" s="56"/>
      <c r="C49" s="56"/>
      <c r="D49" s="56"/>
      <c r="E49" s="56"/>
      <c r="F49" s="75"/>
      <c r="G49" s="96">
        <f>SUM(G48,G46,G38,G35,G31,G27,G14)</f>
        <v>843000</v>
      </c>
      <c r="H49" s="110" t="s">
        <v>258</v>
      </c>
    </row>
    <row r="50" spans="1:10" ht="8.25" customHeight="1">
      <c r="A50" s="3"/>
      <c r="B50" s="3"/>
      <c r="C50" s="3"/>
      <c r="D50" s="3"/>
      <c r="E50" s="3"/>
      <c r="F50" s="3"/>
      <c r="G50" s="81"/>
      <c r="H50" s="3"/>
    </row>
    <row r="51" spans="1:10" ht="17.100000000000001" customHeight="1">
      <c r="A51" s="49" t="s">
        <v>86</v>
      </c>
      <c r="B51" s="49"/>
      <c r="C51" s="49"/>
      <c r="D51" s="3"/>
      <c r="E51" s="3"/>
      <c r="F51" s="3"/>
      <c r="G51" s="81"/>
      <c r="H51" s="3"/>
      <c r="J51" t="s">
        <v>3</v>
      </c>
    </row>
    <row r="52" spans="1:10" ht="17.100000000000001" customHeight="1">
      <c r="A52" s="50" t="s">
        <v>65</v>
      </c>
      <c r="B52" s="50"/>
      <c r="C52" s="50"/>
      <c r="D52" s="50"/>
      <c r="E52" s="50"/>
      <c r="F52" s="50"/>
      <c r="G52" s="97">
        <f>様式２!AE34</f>
        <v>543000</v>
      </c>
      <c r="H52" s="111" t="s">
        <v>107</v>
      </c>
    </row>
    <row r="53" spans="1:10" ht="17.100000000000001" customHeight="1">
      <c r="A53" s="50"/>
      <c r="B53" s="50"/>
      <c r="C53" s="50"/>
      <c r="D53" s="50"/>
      <c r="E53" s="50"/>
      <c r="F53" s="50"/>
      <c r="G53" s="97"/>
      <c r="H53" s="111"/>
    </row>
    <row r="54" spans="1:10" ht="8.25" customHeight="1">
      <c r="A54" s="51"/>
      <c r="B54" s="51"/>
      <c r="C54" s="51"/>
      <c r="D54" s="51"/>
      <c r="E54" s="51"/>
      <c r="F54" s="51"/>
      <c r="G54" s="98"/>
      <c r="H54" s="51"/>
    </row>
    <row r="55" spans="1:10" s="2" customFormat="1" ht="17.100000000000001" customHeight="1">
      <c r="A55" s="52" t="s">
        <v>109</v>
      </c>
      <c r="B55" s="52"/>
      <c r="C55" s="52"/>
      <c r="D55" s="71" t="s">
        <v>110</v>
      </c>
      <c r="E55" s="73"/>
      <c r="F55" s="76"/>
      <c r="G55" s="99">
        <f>SUM(G4-G49-G52)</f>
        <v>0</v>
      </c>
      <c r="H55" s="112" t="s">
        <v>111</v>
      </c>
      <c r="I55" s="115"/>
    </row>
    <row r="56" spans="1:10" ht="19.5" customHeight="1">
      <c r="A56" s="53" t="s">
        <v>112</v>
      </c>
      <c r="B56" s="53"/>
      <c r="C56" s="53"/>
      <c r="D56" s="72" t="s">
        <v>113</v>
      </c>
      <c r="E56" s="72"/>
      <c r="F56" s="72"/>
      <c r="G56" s="99"/>
      <c r="H56" s="112"/>
      <c r="I56" s="115"/>
    </row>
    <row r="57" spans="1:10" ht="5.25" customHeight="1"/>
  </sheetData>
  <mergeCells count="66">
    <mergeCell ref="A1:B1"/>
    <mergeCell ref="G1:H1"/>
    <mergeCell ref="A2:H2"/>
    <mergeCell ref="A9:D9"/>
    <mergeCell ref="A10:C10"/>
    <mergeCell ref="D10:F10"/>
    <mergeCell ref="D11:F11"/>
    <mergeCell ref="D12:F12"/>
    <mergeCell ref="D13:F13"/>
    <mergeCell ref="A14:F14"/>
    <mergeCell ref="D15:F15"/>
    <mergeCell ref="D16:F16"/>
    <mergeCell ref="D17:F17"/>
    <mergeCell ref="D18:F18"/>
    <mergeCell ref="D19:F19"/>
    <mergeCell ref="D20:F20"/>
    <mergeCell ref="D21:F21"/>
    <mergeCell ref="D22:F22"/>
    <mergeCell ref="D23:F23"/>
    <mergeCell ref="D24:F24"/>
    <mergeCell ref="D25:F25"/>
    <mergeCell ref="D26:F26"/>
    <mergeCell ref="A27:F27"/>
    <mergeCell ref="D28:F28"/>
    <mergeCell ref="D29:F29"/>
    <mergeCell ref="D30:F30"/>
    <mergeCell ref="A31:F31"/>
    <mergeCell ref="D32:F32"/>
    <mergeCell ref="D33:F33"/>
    <mergeCell ref="D34:F34"/>
    <mergeCell ref="A35:F35"/>
    <mergeCell ref="A36:C36"/>
    <mergeCell ref="D36:F36"/>
    <mergeCell ref="A37:B37"/>
    <mergeCell ref="D37:F37"/>
    <mergeCell ref="A38:F38"/>
    <mergeCell ref="D39:F39"/>
    <mergeCell ref="D40:F40"/>
    <mergeCell ref="D41:F41"/>
    <mergeCell ref="D42:F42"/>
    <mergeCell ref="D43:F43"/>
    <mergeCell ref="D44:F44"/>
    <mergeCell ref="D45:F45"/>
    <mergeCell ref="A46:F46"/>
    <mergeCell ref="A47:F47"/>
    <mergeCell ref="A48:F48"/>
    <mergeCell ref="A51:C51"/>
    <mergeCell ref="A55:C55"/>
    <mergeCell ref="A56:C56"/>
    <mergeCell ref="D56:F56"/>
    <mergeCell ref="A5:F6"/>
    <mergeCell ref="G5:G6"/>
    <mergeCell ref="H5:H6"/>
    <mergeCell ref="A7:F8"/>
    <mergeCell ref="G7:G8"/>
    <mergeCell ref="H7:H8"/>
    <mergeCell ref="A11:C13"/>
    <mergeCell ref="A28:C30"/>
    <mergeCell ref="A32:C34"/>
    <mergeCell ref="A39:C40"/>
    <mergeCell ref="A52:F53"/>
    <mergeCell ref="G52:G53"/>
    <mergeCell ref="H52:H53"/>
    <mergeCell ref="G55:G56"/>
    <mergeCell ref="H55:H56"/>
    <mergeCell ref="A15:C26"/>
  </mergeCells>
  <phoneticPr fontId="2"/>
  <pageMargins left="0.43307086614173218" right="0.39370078740157483" top="0.39370078740157483" bottom="0.19685039370078741" header="0.51181102362204722" footer="0.51181102362204722"/>
  <pageSetup paperSize="9" scale="89" fitToWidth="1" fitToHeight="1" orientation="portrait" usePrinterDefaults="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37"/>
  <sheetViews>
    <sheetView showZeros="0" view="pageBreakPreview" zoomScale="50" zoomScaleNormal="25" zoomScaleSheetLayoutView="50" workbookViewId="0">
      <selection activeCell="B2" sqref="B2"/>
    </sheetView>
  </sheetViews>
  <sheetFormatPr defaultRowHeight="17.25"/>
  <cols>
    <col min="1" max="1" width="5.625" style="116" customWidth="1"/>
    <col min="2" max="2" width="23.125" style="116" customWidth="1"/>
    <col min="3" max="3" width="22.875" style="116" customWidth="1"/>
    <col min="4" max="29" width="12.75" style="116" customWidth="1"/>
    <col min="30" max="32" width="18.75" style="116" customWidth="1"/>
    <col min="33" max="39" width="10.75" style="116" customWidth="1"/>
    <col min="40" max="40" width="12.75" style="116" customWidth="1"/>
    <col min="41" max="41" width="15.75" style="116" customWidth="1"/>
    <col min="42" max="42" width="28.75" style="116" customWidth="1"/>
    <col min="43" max="45" width="9" style="116" customWidth="1"/>
    <col min="46" max="46" width="18.125" style="116" customWidth="1"/>
    <col min="47" max="16384" width="9" style="116" customWidth="1"/>
  </cols>
  <sheetData>
    <row r="1" spans="1:256" s="117" customFormat="1" ht="19.5" customHeight="1">
      <c r="C1" s="135"/>
      <c r="D1" s="135"/>
      <c r="E1" s="135"/>
      <c r="F1" s="135"/>
      <c r="G1" s="135"/>
      <c r="H1" s="135"/>
      <c r="I1" s="135"/>
      <c r="J1" s="135"/>
      <c r="K1" s="135"/>
      <c r="L1" s="135"/>
      <c r="M1" s="135"/>
      <c r="N1" s="135"/>
      <c r="O1" s="135"/>
      <c r="P1" s="135"/>
      <c r="Q1" s="135"/>
      <c r="S1" s="216" t="s">
        <v>115</v>
      </c>
      <c r="T1" s="218" t="s">
        <v>42</v>
      </c>
      <c r="U1" s="219" t="s">
        <v>108</v>
      </c>
      <c r="AM1" s="216" t="s">
        <v>115</v>
      </c>
      <c r="AN1" s="218" t="s">
        <v>42</v>
      </c>
      <c r="AO1" s="219" t="s">
        <v>117</v>
      </c>
    </row>
    <row r="2" spans="1:256" ht="36.75" customHeight="1">
      <c r="A2" s="1"/>
      <c r="B2" s="127">
        <f>様式１!A1</f>
        <v>6</v>
      </c>
      <c r="C2" s="1"/>
      <c r="D2" s="140" t="s">
        <v>304</v>
      </c>
      <c r="E2" s="1"/>
      <c r="F2" s="1"/>
      <c r="G2" s="135"/>
      <c r="H2" s="135"/>
      <c r="I2" s="135"/>
      <c r="J2" s="135"/>
      <c r="K2" s="135"/>
      <c r="L2" s="135"/>
      <c r="M2" s="135"/>
      <c r="N2" s="135"/>
      <c r="O2" s="135"/>
      <c r="P2" s="135"/>
      <c r="Q2" s="135"/>
      <c r="R2" s="1"/>
      <c r="S2" s="217" t="str">
        <f>様式１!G3</f>
        <v>真庭２０</v>
      </c>
      <c r="T2" s="217"/>
      <c r="U2" s="220" t="s">
        <v>52</v>
      </c>
      <c r="V2" s="140" t="s">
        <v>223</v>
      </c>
      <c r="W2" s="1"/>
      <c r="X2" s="1"/>
      <c r="Y2" s="1"/>
      <c r="Z2" s="1"/>
      <c r="AA2" s="1"/>
      <c r="AB2" s="1"/>
      <c r="AC2" s="1"/>
      <c r="AD2" s="1"/>
      <c r="AE2" s="1"/>
      <c r="AF2" s="1"/>
      <c r="AG2" s="1"/>
      <c r="AH2" s="1"/>
      <c r="AI2" s="1"/>
      <c r="AJ2" s="1"/>
      <c r="AK2" s="1"/>
      <c r="AL2" s="1"/>
      <c r="AM2" s="217" t="str">
        <f>様式１!G3</f>
        <v>真庭２０</v>
      </c>
      <c r="AN2" s="217"/>
      <c r="AO2" s="220" t="s">
        <v>52</v>
      </c>
      <c r="AP2" s="314"/>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255">
        <v>50</v>
      </c>
      <c r="AF3" s="1"/>
      <c r="AG3" s="1"/>
      <c r="AH3" s="1"/>
      <c r="AI3" s="1"/>
      <c r="AJ3" s="1"/>
      <c r="AK3" s="1"/>
      <c r="AL3" s="1"/>
      <c r="AM3" s="1"/>
      <c r="AN3" s="1"/>
      <c r="AO3" s="1"/>
      <c r="AP3" s="314"/>
      <c r="AQ3" s="314"/>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117" customFormat="1" ht="24.95" customHeight="1">
      <c r="A4" s="119" t="s">
        <v>120</v>
      </c>
      <c r="B4" s="128" t="s">
        <v>121</v>
      </c>
      <c r="C4" s="128"/>
      <c r="D4" s="141" t="s">
        <v>123</v>
      </c>
      <c r="E4" s="152" t="s">
        <v>125</v>
      </c>
      <c r="F4" s="167" t="s">
        <v>126</v>
      </c>
      <c r="G4" s="181" t="s">
        <v>128</v>
      </c>
      <c r="H4" s="181"/>
      <c r="I4" s="181"/>
      <c r="J4" s="208" t="s">
        <v>129</v>
      </c>
      <c r="K4" s="208"/>
      <c r="L4" s="208"/>
      <c r="M4" s="208"/>
      <c r="N4" s="208"/>
      <c r="O4" s="208"/>
      <c r="P4" s="208"/>
      <c r="Q4" s="208"/>
      <c r="R4" s="208"/>
      <c r="S4" s="208"/>
      <c r="T4" s="208"/>
      <c r="U4" s="208"/>
      <c r="V4" s="208" t="s">
        <v>132</v>
      </c>
      <c r="W4" s="208"/>
      <c r="X4" s="208"/>
      <c r="Y4" s="228" t="s">
        <v>31</v>
      </c>
      <c r="Z4" s="228"/>
      <c r="AA4" s="228"/>
      <c r="AB4" s="228" t="s">
        <v>133</v>
      </c>
      <c r="AC4" s="228"/>
      <c r="AD4" s="247" t="s">
        <v>134</v>
      </c>
      <c r="AE4" s="256" t="s">
        <v>135</v>
      </c>
      <c r="AF4" s="265" t="s">
        <v>136</v>
      </c>
      <c r="AG4" s="270" t="s">
        <v>138</v>
      </c>
      <c r="AH4" s="270"/>
      <c r="AI4" s="270"/>
      <c r="AJ4" s="270"/>
      <c r="AK4" s="270"/>
      <c r="AL4" s="270"/>
      <c r="AM4" s="270"/>
      <c r="AN4" s="300" t="s">
        <v>139</v>
      </c>
      <c r="AO4" s="300" t="s">
        <v>99</v>
      </c>
      <c r="AP4" s="315"/>
    </row>
    <row r="5" spans="1:256" ht="38.25" customHeight="1">
      <c r="A5" s="119"/>
      <c r="B5" s="128"/>
      <c r="C5" s="128"/>
      <c r="D5" s="142" t="s">
        <v>142</v>
      </c>
      <c r="E5" s="153"/>
      <c r="F5" s="168"/>
      <c r="G5" s="182" t="s">
        <v>144</v>
      </c>
      <c r="H5" s="192" t="s">
        <v>146</v>
      </c>
      <c r="I5" s="205" t="s">
        <v>147</v>
      </c>
      <c r="J5" s="205" t="s">
        <v>148</v>
      </c>
      <c r="K5" s="205" t="s">
        <v>150</v>
      </c>
      <c r="L5" s="205" t="s">
        <v>151</v>
      </c>
      <c r="M5" s="205" t="s">
        <v>20</v>
      </c>
      <c r="N5" s="205" t="s">
        <v>152</v>
      </c>
      <c r="O5" s="205" t="s">
        <v>153</v>
      </c>
      <c r="P5" s="205" t="s">
        <v>154</v>
      </c>
      <c r="Q5" s="205" t="s">
        <v>155</v>
      </c>
      <c r="R5" s="205" t="s">
        <v>156</v>
      </c>
      <c r="S5" s="205" t="s">
        <v>157</v>
      </c>
      <c r="T5" s="205" t="s">
        <v>158</v>
      </c>
      <c r="U5" s="192" t="s">
        <v>159</v>
      </c>
      <c r="V5" s="205" t="s">
        <v>160</v>
      </c>
      <c r="W5" s="205" t="s">
        <v>163</v>
      </c>
      <c r="X5" s="226" t="s">
        <v>118</v>
      </c>
      <c r="Y5" s="205" t="s">
        <v>141</v>
      </c>
      <c r="Z5" s="205" t="s">
        <v>41</v>
      </c>
      <c r="AA5" s="226" t="s">
        <v>118</v>
      </c>
      <c r="AB5" s="205" t="s">
        <v>164</v>
      </c>
      <c r="AC5" s="239" t="s">
        <v>166</v>
      </c>
      <c r="AD5" s="248" t="s">
        <v>167</v>
      </c>
      <c r="AE5" s="257" t="s">
        <v>116</v>
      </c>
      <c r="AF5" s="265"/>
      <c r="AG5" s="271" t="s">
        <v>168</v>
      </c>
      <c r="AH5" s="205" t="s">
        <v>170</v>
      </c>
      <c r="AI5" s="205" t="s">
        <v>172</v>
      </c>
      <c r="AJ5" s="205" t="s">
        <v>173</v>
      </c>
      <c r="AK5" s="205" t="s">
        <v>174</v>
      </c>
      <c r="AL5" s="205" t="s">
        <v>175</v>
      </c>
      <c r="AM5" s="239" t="s">
        <v>176</v>
      </c>
      <c r="AN5" s="300"/>
      <c r="AO5" s="300"/>
      <c r="AP5" s="315"/>
      <c r="AQ5" s="317"/>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38.25" customHeight="1">
      <c r="A6" s="119"/>
      <c r="B6" s="128"/>
      <c r="C6" s="128"/>
      <c r="D6" s="143" t="s">
        <v>169</v>
      </c>
      <c r="E6" s="154" t="s">
        <v>114</v>
      </c>
      <c r="F6" s="169" t="s">
        <v>114</v>
      </c>
      <c r="G6" s="182"/>
      <c r="H6" s="192"/>
      <c r="I6" s="205"/>
      <c r="J6" s="205"/>
      <c r="K6" s="205"/>
      <c r="L6" s="205"/>
      <c r="M6" s="205"/>
      <c r="N6" s="205"/>
      <c r="O6" s="205"/>
      <c r="P6" s="205"/>
      <c r="Q6" s="205"/>
      <c r="R6" s="205"/>
      <c r="S6" s="205"/>
      <c r="T6" s="205"/>
      <c r="U6" s="192"/>
      <c r="V6" s="205"/>
      <c r="W6" s="205"/>
      <c r="X6" s="226"/>
      <c r="Y6" s="205"/>
      <c r="Z6" s="205"/>
      <c r="AA6" s="226"/>
      <c r="AB6" s="205"/>
      <c r="AC6" s="239"/>
      <c r="AD6" s="249" t="s">
        <v>114</v>
      </c>
      <c r="AE6" s="258" t="s">
        <v>114</v>
      </c>
      <c r="AF6" s="266" t="s">
        <v>114</v>
      </c>
      <c r="AG6" s="271"/>
      <c r="AH6" s="205"/>
      <c r="AI6" s="205"/>
      <c r="AJ6" s="205"/>
      <c r="AK6" s="205"/>
      <c r="AL6" s="205"/>
      <c r="AM6" s="239"/>
      <c r="AN6" s="300"/>
      <c r="AO6" s="300"/>
      <c r="AP6" s="315"/>
      <c r="AQ6" s="317"/>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24.95" customHeight="1">
      <c r="A7" s="119"/>
      <c r="B7" s="129" t="s">
        <v>178</v>
      </c>
      <c r="C7" s="129" t="s">
        <v>179</v>
      </c>
      <c r="D7" s="144"/>
      <c r="E7" s="155" t="s">
        <v>58</v>
      </c>
      <c r="F7" s="170" t="s">
        <v>180</v>
      </c>
      <c r="G7" s="31" t="s">
        <v>182</v>
      </c>
      <c r="H7" s="193" t="s">
        <v>101</v>
      </c>
      <c r="I7" s="193" t="s">
        <v>183</v>
      </c>
      <c r="J7" s="193" t="s">
        <v>185</v>
      </c>
      <c r="K7" s="211" t="s">
        <v>7</v>
      </c>
      <c r="L7" s="31" t="s">
        <v>186</v>
      </c>
      <c r="M7" s="193" t="s">
        <v>187</v>
      </c>
      <c r="N7" s="193" t="s">
        <v>127</v>
      </c>
      <c r="O7" s="193" t="s">
        <v>188</v>
      </c>
      <c r="P7" s="193" t="s">
        <v>189</v>
      </c>
      <c r="Q7" s="193" t="s">
        <v>103</v>
      </c>
      <c r="R7" s="193" t="s">
        <v>190</v>
      </c>
      <c r="S7" s="193" t="s">
        <v>192</v>
      </c>
      <c r="T7" s="193" t="s">
        <v>193</v>
      </c>
      <c r="U7" s="211" t="s">
        <v>90</v>
      </c>
      <c r="V7" s="193" t="s">
        <v>196</v>
      </c>
      <c r="W7" s="193" t="s">
        <v>197</v>
      </c>
      <c r="X7" s="211" t="s">
        <v>198</v>
      </c>
      <c r="Y7" s="193" t="s">
        <v>200</v>
      </c>
      <c r="Z7" s="193" t="s">
        <v>201</v>
      </c>
      <c r="AA7" s="193" t="s">
        <v>202</v>
      </c>
      <c r="AB7" s="193" t="s">
        <v>75</v>
      </c>
      <c r="AC7" s="193" t="s">
        <v>203</v>
      </c>
      <c r="AD7" s="250" t="s">
        <v>205</v>
      </c>
      <c r="AE7" s="259" t="s">
        <v>305</v>
      </c>
      <c r="AF7" s="267" t="s">
        <v>306</v>
      </c>
      <c r="AG7" s="272" t="s">
        <v>75</v>
      </c>
      <c r="AH7" s="193" t="s">
        <v>203</v>
      </c>
      <c r="AI7" s="193" t="s">
        <v>85</v>
      </c>
      <c r="AJ7" s="193" t="s">
        <v>182</v>
      </c>
      <c r="AK7" s="193" t="s">
        <v>206</v>
      </c>
      <c r="AL7" s="193" t="s">
        <v>207</v>
      </c>
      <c r="AM7" s="288" t="s">
        <v>208</v>
      </c>
      <c r="AN7" s="301" t="s">
        <v>137</v>
      </c>
      <c r="AO7" s="304" t="s">
        <v>307</v>
      </c>
      <c r="AP7" s="315"/>
      <c r="AQ7" s="317"/>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118" customFormat="1" ht="39.75" customHeight="1">
      <c r="A8" s="120">
        <v>1</v>
      </c>
      <c r="B8" s="130" t="s">
        <v>194</v>
      </c>
      <c r="C8" s="136" t="s">
        <v>149</v>
      </c>
      <c r="D8" s="145">
        <v>10000</v>
      </c>
      <c r="E8" s="156">
        <v>210000</v>
      </c>
      <c r="F8" s="171"/>
      <c r="G8" s="183"/>
      <c r="H8" s="194"/>
      <c r="I8" s="194"/>
      <c r="J8" s="194"/>
      <c r="K8" s="194"/>
      <c r="L8" s="194"/>
      <c r="M8" s="194"/>
      <c r="N8" s="194"/>
      <c r="O8" s="194"/>
      <c r="P8" s="194"/>
      <c r="Q8" s="194"/>
      <c r="R8" s="194"/>
      <c r="S8" s="194"/>
      <c r="T8" s="194"/>
      <c r="U8" s="221"/>
      <c r="V8" s="194"/>
      <c r="W8" s="194"/>
      <c r="X8" s="221"/>
      <c r="Y8" s="229">
        <v>3000</v>
      </c>
      <c r="Z8" s="194"/>
      <c r="AA8" s="194"/>
      <c r="AB8" s="231"/>
      <c r="AC8" s="240"/>
      <c r="AD8" s="157">
        <f t="shared" ref="AD8:AD27" si="0">SUM(G8:AC8)</f>
        <v>3000</v>
      </c>
      <c r="AE8" s="260">
        <v>105000</v>
      </c>
      <c r="AF8" s="261">
        <f t="shared" ref="AF8:AF27" si="1">AD8+AE8</f>
        <v>108000</v>
      </c>
      <c r="AG8" s="273" t="s">
        <v>21</v>
      </c>
      <c r="AH8" s="283" t="s">
        <v>21</v>
      </c>
      <c r="AI8" s="283" t="s">
        <v>21</v>
      </c>
      <c r="AJ8" s="283" t="s">
        <v>21</v>
      </c>
      <c r="AK8" s="283" t="s">
        <v>21</v>
      </c>
      <c r="AL8" s="283" t="s">
        <v>21</v>
      </c>
      <c r="AM8" s="289"/>
      <c r="AN8" s="157"/>
      <c r="AO8" s="305" t="str">
        <f t="shared" ref="AO8:AO14" si="2">IF(D8="","",IF(D8=0,"非農家",""))</f>
        <v/>
      </c>
      <c r="AP8" s="125"/>
      <c r="AQ8" s="134"/>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row>
    <row r="9" spans="1:256" ht="39.75" customHeight="1">
      <c r="A9" s="120">
        <v>2</v>
      </c>
      <c r="B9" s="130" t="s">
        <v>281</v>
      </c>
      <c r="C9" s="136" t="s">
        <v>209</v>
      </c>
      <c r="D9" s="145">
        <v>20000</v>
      </c>
      <c r="E9" s="156">
        <v>160000</v>
      </c>
      <c r="F9" s="172"/>
      <c r="G9" s="184"/>
      <c r="H9" s="195"/>
      <c r="I9" s="195"/>
      <c r="J9" s="195"/>
      <c r="K9" s="195"/>
      <c r="L9" s="195"/>
      <c r="M9" s="195"/>
      <c r="N9" s="195"/>
      <c r="O9" s="195"/>
      <c r="P9" s="195"/>
      <c r="Q9" s="195"/>
      <c r="R9" s="195"/>
      <c r="S9" s="195"/>
      <c r="T9" s="195"/>
      <c r="U9" s="222"/>
      <c r="V9" s="195"/>
      <c r="W9" s="195"/>
      <c r="X9" s="222"/>
      <c r="Y9" s="230">
        <v>3000</v>
      </c>
      <c r="Z9" s="195"/>
      <c r="AA9" s="195"/>
      <c r="AB9" s="232">
        <v>50000</v>
      </c>
      <c r="AC9" s="241"/>
      <c r="AD9" s="157">
        <f t="shared" si="0"/>
        <v>53000</v>
      </c>
      <c r="AE9" s="260">
        <v>80000</v>
      </c>
      <c r="AF9" s="261">
        <f t="shared" si="1"/>
        <v>133000</v>
      </c>
      <c r="AG9" s="274" t="s">
        <v>21</v>
      </c>
      <c r="AH9" s="284" t="s">
        <v>21</v>
      </c>
      <c r="AI9" s="284" t="s">
        <v>21</v>
      </c>
      <c r="AJ9" s="284" t="s">
        <v>21</v>
      </c>
      <c r="AK9" s="284" t="s">
        <v>21</v>
      </c>
      <c r="AL9" s="284" t="s">
        <v>21</v>
      </c>
      <c r="AM9" s="290"/>
      <c r="AN9" s="157"/>
      <c r="AO9" s="305" t="str">
        <f t="shared" si="2"/>
        <v/>
      </c>
      <c r="AP9" s="125"/>
      <c r="AQ9" s="134"/>
    </row>
    <row r="10" spans="1:256" ht="39.75" customHeight="1">
      <c r="A10" s="120">
        <v>3</v>
      </c>
      <c r="B10" s="130" t="s">
        <v>302</v>
      </c>
      <c r="C10" s="136" t="s">
        <v>211</v>
      </c>
      <c r="D10" s="145">
        <v>30000</v>
      </c>
      <c r="E10" s="156">
        <v>345000</v>
      </c>
      <c r="F10" s="172"/>
      <c r="G10" s="184"/>
      <c r="H10" s="195"/>
      <c r="I10" s="195"/>
      <c r="J10" s="195"/>
      <c r="K10" s="195"/>
      <c r="L10" s="195"/>
      <c r="M10" s="195"/>
      <c r="N10" s="195"/>
      <c r="O10" s="195"/>
      <c r="P10" s="195"/>
      <c r="Q10" s="195"/>
      <c r="R10" s="195"/>
      <c r="S10" s="195"/>
      <c r="T10" s="195"/>
      <c r="U10" s="222"/>
      <c r="V10" s="195"/>
      <c r="W10" s="195"/>
      <c r="X10" s="222"/>
      <c r="Y10" s="230">
        <v>3000</v>
      </c>
      <c r="Z10" s="195"/>
      <c r="AA10" s="195"/>
      <c r="AB10" s="232"/>
      <c r="AC10" s="241"/>
      <c r="AD10" s="157">
        <f t="shared" si="0"/>
        <v>3000</v>
      </c>
      <c r="AE10" s="260">
        <v>172500</v>
      </c>
      <c r="AF10" s="261">
        <f t="shared" si="1"/>
        <v>175500</v>
      </c>
      <c r="AG10" s="274" t="s">
        <v>21</v>
      </c>
      <c r="AH10" s="284" t="s">
        <v>21</v>
      </c>
      <c r="AI10" s="284" t="s">
        <v>21</v>
      </c>
      <c r="AJ10" s="284" t="s">
        <v>21</v>
      </c>
      <c r="AK10" s="284" t="s">
        <v>21</v>
      </c>
      <c r="AL10" s="284" t="s">
        <v>21</v>
      </c>
      <c r="AM10" s="290"/>
      <c r="AN10" s="157"/>
      <c r="AO10" s="305" t="str">
        <f t="shared" si="2"/>
        <v/>
      </c>
      <c r="AP10" s="125"/>
      <c r="AQ10" s="134"/>
    </row>
    <row r="11" spans="1:256" ht="39.75" customHeight="1">
      <c r="A11" s="120">
        <v>4</v>
      </c>
      <c r="B11" s="130" t="s">
        <v>263</v>
      </c>
      <c r="C11" s="136" t="s">
        <v>74</v>
      </c>
      <c r="D11" s="145">
        <v>40000</v>
      </c>
      <c r="E11" s="156">
        <v>140000</v>
      </c>
      <c r="F11" s="172"/>
      <c r="G11" s="184"/>
      <c r="H11" s="195"/>
      <c r="I11" s="195"/>
      <c r="J11" s="195"/>
      <c r="K11" s="195"/>
      <c r="L11" s="195"/>
      <c r="M11" s="195"/>
      <c r="N11" s="195"/>
      <c r="O11" s="195"/>
      <c r="P11" s="195"/>
      <c r="Q11" s="195"/>
      <c r="R11" s="195"/>
      <c r="S11" s="195"/>
      <c r="T11" s="195"/>
      <c r="U11" s="222"/>
      <c r="V11" s="195"/>
      <c r="W11" s="195"/>
      <c r="X11" s="222"/>
      <c r="Y11" s="230">
        <v>3000</v>
      </c>
      <c r="Z11" s="195"/>
      <c r="AA11" s="195"/>
      <c r="AB11" s="232"/>
      <c r="AC11" s="241"/>
      <c r="AD11" s="157">
        <f t="shared" si="0"/>
        <v>3000</v>
      </c>
      <c r="AE11" s="260">
        <v>70000</v>
      </c>
      <c r="AF11" s="261">
        <f t="shared" si="1"/>
        <v>73000</v>
      </c>
      <c r="AG11" s="274" t="s">
        <v>21</v>
      </c>
      <c r="AH11" s="284" t="s">
        <v>21</v>
      </c>
      <c r="AI11" s="284" t="s">
        <v>21</v>
      </c>
      <c r="AJ11" s="284" t="s">
        <v>21</v>
      </c>
      <c r="AK11" s="284" t="s">
        <v>21</v>
      </c>
      <c r="AL11" s="284" t="s">
        <v>21</v>
      </c>
      <c r="AM11" s="290"/>
      <c r="AN11" s="157"/>
      <c r="AO11" s="305" t="str">
        <f t="shared" si="2"/>
        <v/>
      </c>
      <c r="AP11" s="125"/>
      <c r="AQ11" s="134"/>
    </row>
    <row r="12" spans="1:256" ht="39.75" customHeight="1">
      <c r="A12" s="120">
        <v>5</v>
      </c>
      <c r="B12" s="130" t="s">
        <v>131</v>
      </c>
      <c r="C12" s="136" t="s">
        <v>119</v>
      </c>
      <c r="D12" s="145">
        <v>50000</v>
      </c>
      <c r="E12" s="156">
        <v>150000</v>
      </c>
      <c r="F12" s="172"/>
      <c r="G12" s="184"/>
      <c r="H12" s="195"/>
      <c r="I12" s="195"/>
      <c r="J12" s="195"/>
      <c r="K12" s="195"/>
      <c r="L12" s="195"/>
      <c r="M12" s="195"/>
      <c r="N12" s="195"/>
      <c r="O12" s="195"/>
      <c r="P12" s="195"/>
      <c r="Q12" s="195"/>
      <c r="R12" s="195"/>
      <c r="S12" s="195"/>
      <c r="T12" s="195"/>
      <c r="U12" s="222"/>
      <c r="V12" s="195"/>
      <c r="W12" s="195"/>
      <c r="X12" s="222"/>
      <c r="Y12" s="230">
        <v>3000</v>
      </c>
      <c r="Z12" s="195"/>
      <c r="AA12" s="195"/>
      <c r="AB12" s="232"/>
      <c r="AC12" s="241"/>
      <c r="AD12" s="157">
        <f t="shared" si="0"/>
        <v>3000</v>
      </c>
      <c r="AE12" s="260">
        <v>75000</v>
      </c>
      <c r="AF12" s="261">
        <f t="shared" si="1"/>
        <v>78000</v>
      </c>
      <c r="AG12" s="274" t="s">
        <v>21</v>
      </c>
      <c r="AH12" s="284" t="s">
        <v>21</v>
      </c>
      <c r="AI12" s="284" t="s">
        <v>21</v>
      </c>
      <c r="AJ12" s="284" t="s">
        <v>21</v>
      </c>
      <c r="AK12" s="284" t="s">
        <v>21</v>
      </c>
      <c r="AL12" s="284" t="s">
        <v>21</v>
      </c>
      <c r="AM12" s="290"/>
      <c r="AN12" s="157"/>
      <c r="AO12" s="305" t="str">
        <f t="shared" si="2"/>
        <v/>
      </c>
      <c r="AP12" s="125"/>
      <c r="AQ12" s="134"/>
    </row>
    <row r="13" spans="1:256" ht="39.75" customHeight="1">
      <c r="A13" s="120">
        <v>6</v>
      </c>
      <c r="B13" s="130" t="s">
        <v>303</v>
      </c>
      <c r="C13" s="136" t="s">
        <v>213</v>
      </c>
      <c r="D13" s="145">
        <v>60000</v>
      </c>
      <c r="E13" s="156">
        <v>60000</v>
      </c>
      <c r="F13" s="172"/>
      <c r="G13" s="184"/>
      <c r="H13" s="195"/>
      <c r="I13" s="195"/>
      <c r="J13" s="195"/>
      <c r="K13" s="195"/>
      <c r="L13" s="195"/>
      <c r="M13" s="195"/>
      <c r="N13" s="195"/>
      <c r="O13" s="195"/>
      <c r="P13" s="195"/>
      <c r="Q13" s="195"/>
      <c r="R13" s="195"/>
      <c r="S13" s="195"/>
      <c r="T13" s="195"/>
      <c r="U13" s="222"/>
      <c r="V13" s="195"/>
      <c r="W13" s="195"/>
      <c r="X13" s="222"/>
      <c r="Y13" s="230">
        <v>3000</v>
      </c>
      <c r="Z13" s="195"/>
      <c r="AA13" s="195"/>
      <c r="AB13" s="232"/>
      <c r="AC13" s="241"/>
      <c r="AD13" s="157">
        <f t="shared" si="0"/>
        <v>3000</v>
      </c>
      <c r="AE13" s="260">
        <v>30000</v>
      </c>
      <c r="AF13" s="261">
        <f t="shared" si="1"/>
        <v>33000</v>
      </c>
      <c r="AG13" s="274" t="s">
        <v>21</v>
      </c>
      <c r="AH13" s="284" t="s">
        <v>21</v>
      </c>
      <c r="AI13" s="284" t="s">
        <v>21</v>
      </c>
      <c r="AJ13" s="284" t="s">
        <v>21</v>
      </c>
      <c r="AK13" s="284" t="s">
        <v>21</v>
      </c>
      <c r="AL13" s="284" t="s">
        <v>21</v>
      </c>
      <c r="AM13" s="290"/>
      <c r="AN13" s="157"/>
      <c r="AO13" s="305" t="str">
        <f t="shared" si="2"/>
        <v/>
      </c>
      <c r="AP13" s="125"/>
      <c r="AQ13" s="134"/>
    </row>
    <row r="14" spans="1:256" ht="39.75" customHeight="1">
      <c r="A14" s="120">
        <v>7</v>
      </c>
      <c r="B14" s="130" t="s">
        <v>280</v>
      </c>
      <c r="C14" s="136" t="s">
        <v>40</v>
      </c>
      <c r="D14" s="145">
        <v>70000</v>
      </c>
      <c r="E14" s="156">
        <v>21000</v>
      </c>
      <c r="F14" s="172"/>
      <c r="G14" s="184"/>
      <c r="H14" s="195"/>
      <c r="I14" s="195"/>
      <c r="J14" s="195"/>
      <c r="K14" s="195"/>
      <c r="L14" s="195"/>
      <c r="M14" s="195"/>
      <c r="N14" s="195"/>
      <c r="O14" s="195"/>
      <c r="P14" s="195"/>
      <c r="Q14" s="195"/>
      <c r="R14" s="195"/>
      <c r="S14" s="195"/>
      <c r="T14" s="195"/>
      <c r="U14" s="222"/>
      <c r="V14" s="195"/>
      <c r="W14" s="195"/>
      <c r="X14" s="222"/>
      <c r="Y14" s="230">
        <v>3000</v>
      </c>
      <c r="Z14" s="195"/>
      <c r="AA14" s="195"/>
      <c r="AB14" s="232"/>
      <c r="AC14" s="241"/>
      <c r="AD14" s="157">
        <f t="shared" si="0"/>
        <v>3000</v>
      </c>
      <c r="AE14" s="260">
        <v>10500</v>
      </c>
      <c r="AF14" s="261">
        <f t="shared" si="1"/>
        <v>13500</v>
      </c>
      <c r="AG14" s="274" t="s">
        <v>21</v>
      </c>
      <c r="AH14" s="284" t="s">
        <v>21</v>
      </c>
      <c r="AI14" s="284" t="s">
        <v>21</v>
      </c>
      <c r="AJ14" s="284" t="s">
        <v>21</v>
      </c>
      <c r="AK14" s="284" t="s">
        <v>21</v>
      </c>
      <c r="AL14" s="284" t="s">
        <v>21</v>
      </c>
      <c r="AM14" s="290"/>
      <c r="AN14" s="157"/>
      <c r="AO14" s="305" t="str">
        <f t="shared" si="2"/>
        <v/>
      </c>
      <c r="AP14" s="125"/>
      <c r="AQ14" s="134"/>
    </row>
    <row r="15" spans="1:256" ht="33.75" customHeight="1">
      <c r="A15" s="120">
        <v>8</v>
      </c>
      <c r="B15" s="130" t="s">
        <v>43</v>
      </c>
      <c r="C15" s="136" t="s">
        <v>22</v>
      </c>
      <c r="D15" s="146"/>
      <c r="E15" s="157"/>
      <c r="F15" s="172"/>
      <c r="G15" s="184"/>
      <c r="H15" s="195"/>
      <c r="I15" s="195"/>
      <c r="J15" s="195"/>
      <c r="K15" s="195"/>
      <c r="L15" s="195"/>
      <c r="M15" s="195"/>
      <c r="N15" s="195"/>
      <c r="O15" s="195"/>
      <c r="P15" s="195"/>
      <c r="Q15" s="195"/>
      <c r="R15" s="195"/>
      <c r="S15" s="195"/>
      <c r="T15" s="195"/>
      <c r="U15" s="222"/>
      <c r="V15" s="195"/>
      <c r="W15" s="195"/>
      <c r="X15" s="222"/>
      <c r="Y15" s="230">
        <v>3000</v>
      </c>
      <c r="Z15" s="195"/>
      <c r="AA15" s="195"/>
      <c r="AB15" s="232"/>
      <c r="AC15" s="241"/>
      <c r="AD15" s="157">
        <f t="shared" si="0"/>
        <v>3000</v>
      </c>
      <c r="AE15" s="261"/>
      <c r="AF15" s="261">
        <f t="shared" si="1"/>
        <v>3000</v>
      </c>
      <c r="AG15" s="274" t="s">
        <v>21</v>
      </c>
      <c r="AH15" s="284" t="s">
        <v>21</v>
      </c>
      <c r="AI15" s="284" t="s">
        <v>21</v>
      </c>
      <c r="AJ15" s="284" t="s">
        <v>21</v>
      </c>
      <c r="AK15" s="284" t="s">
        <v>21</v>
      </c>
      <c r="AL15" s="284" t="s">
        <v>21</v>
      </c>
      <c r="AM15" s="290"/>
      <c r="AN15" s="157"/>
      <c r="AO15" s="306" t="s">
        <v>165</v>
      </c>
      <c r="AP15" s="125"/>
      <c r="AQ15" s="134"/>
    </row>
    <row r="16" spans="1:256" ht="33.75" customHeight="1">
      <c r="A16" s="120">
        <v>9</v>
      </c>
      <c r="B16" s="130" t="s">
        <v>221</v>
      </c>
      <c r="C16" s="136" t="s">
        <v>216</v>
      </c>
      <c r="D16" s="146"/>
      <c r="E16" s="157"/>
      <c r="F16" s="172"/>
      <c r="G16" s="184"/>
      <c r="H16" s="195"/>
      <c r="I16" s="195"/>
      <c r="J16" s="195"/>
      <c r="K16" s="195"/>
      <c r="L16" s="195"/>
      <c r="M16" s="195"/>
      <c r="N16" s="195"/>
      <c r="O16" s="195"/>
      <c r="P16" s="195"/>
      <c r="Q16" s="195"/>
      <c r="R16" s="195"/>
      <c r="S16" s="195"/>
      <c r="T16" s="195"/>
      <c r="U16" s="222"/>
      <c r="V16" s="195"/>
      <c r="W16" s="195"/>
      <c r="X16" s="222"/>
      <c r="Y16" s="230">
        <v>3000</v>
      </c>
      <c r="Z16" s="195"/>
      <c r="AA16" s="195"/>
      <c r="AB16" s="232"/>
      <c r="AC16" s="241"/>
      <c r="AD16" s="157">
        <f t="shared" si="0"/>
        <v>3000</v>
      </c>
      <c r="AE16" s="261"/>
      <c r="AF16" s="261">
        <f t="shared" si="1"/>
        <v>3000</v>
      </c>
      <c r="AG16" s="274" t="s">
        <v>21</v>
      </c>
      <c r="AH16" s="284" t="s">
        <v>21</v>
      </c>
      <c r="AI16" s="284" t="s">
        <v>21</v>
      </c>
      <c r="AJ16" s="284" t="s">
        <v>21</v>
      </c>
      <c r="AK16" s="284" t="s">
        <v>21</v>
      </c>
      <c r="AL16" s="284" t="s">
        <v>21</v>
      </c>
      <c r="AM16" s="290"/>
      <c r="AN16" s="157"/>
      <c r="AO16" s="306" t="s">
        <v>165</v>
      </c>
      <c r="AP16" s="125"/>
      <c r="AQ16" s="134"/>
    </row>
    <row r="17" spans="1:43" ht="39.75" customHeight="1">
      <c r="A17" s="120">
        <v>10</v>
      </c>
      <c r="B17" s="131"/>
      <c r="C17" s="136"/>
      <c r="D17" s="146"/>
      <c r="E17" s="157"/>
      <c r="F17" s="172"/>
      <c r="G17" s="184"/>
      <c r="H17" s="195"/>
      <c r="I17" s="195"/>
      <c r="J17" s="195"/>
      <c r="K17" s="195"/>
      <c r="L17" s="195"/>
      <c r="M17" s="195"/>
      <c r="N17" s="195"/>
      <c r="O17" s="195"/>
      <c r="P17" s="195"/>
      <c r="Q17" s="195"/>
      <c r="R17" s="195"/>
      <c r="S17" s="195"/>
      <c r="T17" s="195"/>
      <c r="U17" s="222"/>
      <c r="V17" s="195"/>
      <c r="W17" s="195"/>
      <c r="X17" s="222"/>
      <c r="Y17" s="195"/>
      <c r="Z17" s="195"/>
      <c r="AA17" s="195"/>
      <c r="AB17" s="232"/>
      <c r="AC17" s="241"/>
      <c r="AD17" s="157">
        <f t="shared" si="0"/>
        <v>0</v>
      </c>
      <c r="AE17" s="261"/>
      <c r="AF17" s="261">
        <f t="shared" si="1"/>
        <v>0</v>
      </c>
      <c r="AG17" s="274" t="s">
        <v>21</v>
      </c>
      <c r="AH17" s="284" t="s">
        <v>21</v>
      </c>
      <c r="AI17" s="284" t="s">
        <v>21</v>
      </c>
      <c r="AJ17" s="284" t="s">
        <v>21</v>
      </c>
      <c r="AK17" s="284" t="s">
        <v>21</v>
      </c>
      <c r="AL17" s="284" t="s">
        <v>21</v>
      </c>
      <c r="AM17" s="290"/>
      <c r="AN17" s="157"/>
      <c r="AO17" s="305" t="str">
        <f>IF(D17="","",IF(D17=0,"非農家",""))</f>
        <v/>
      </c>
      <c r="AP17" s="125"/>
      <c r="AQ17" s="134"/>
    </row>
    <row r="18" spans="1:43" ht="39.75" customHeight="1">
      <c r="A18" s="120">
        <v>11</v>
      </c>
      <c r="B18" s="131"/>
      <c r="C18" s="136"/>
      <c r="D18" s="146"/>
      <c r="E18" s="157"/>
      <c r="F18" s="172"/>
      <c r="G18" s="184"/>
      <c r="H18" s="195"/>
      <c r="I18" s="195"/>
      <c r="J18" s="195"/>
      <c r="K18" s="195"/>
      <c r="L18" s="195"/>
      <c r="M18" s="195"/>
      <c r="N18" s="195"/>
      <c r="O18" s="195"/>
      <c r="P18" s="195"/>
      <c r="Q18" s="195"/>
      <c r="R18" s="195"/>
      <c r="S18" s="195"/>
      <c r="T18" s="195"/>
      <c r="U18" s="222"/>
      <c r="V18" s="195"/>
      <c r="W18" s="195"/>
      <c r="X18" s="222"/>
      <c r="Y18" s="195"/>
      <c r="Z18" s="195"/>
      <c r="AA18" s="195"/>
      <c r="AB18" s="232"/>
      <c r="AC18" s="241"/>
      <c r="AD18" s="157">
        <f t="shared" si="0"/>
        <v>0</v>
      </c>
      <c r="AE18" s="261">
        <f t="shared" ref="AE18:AE27" si="3">ROUNDDOWN(E18*(AE$3/100),0)</f>
        <v>0</v>
      </c>
      <c r="AF18" s="261">
        <f t="shared" si="1"/>
        <v>0</v>
      </c>
      <c r="AG18" s="274" t="s">
        <v>21</v>
      </c>
      <c r="AH18" s="284" t="s">
        <v>21</v>
      </c>
      <c r="AI18" s="284" t="s">
        <v>21</v>
      </c>
      <c r="AJ18" s="284" t="s">
        <v>21</v>
      </c>
      <c r="AK18" s="284" t="s">
        <v>21</v>
      </c>
      <c r="AL18" s="284" t="s">
        <v>21</v>
      </c>
      <c r="AM18" s="290"/>
      <c r="AN18" s="157"/>
      <c r="AO18" s="305" t="str">
        <f>IF(D18="","",IF(D18=0,"非農家",""))</f>
        <v/>
      </c>
      <c r="AP18" s="125"/>
      <c r="AQ18" s="134"/>
    </row>
    <row r="19" spans="1:43" ht="39.75" customHeight="1">
      <c r="A19" s="120">
        <v>12</v>
      </c>
      <c r="B19" s="131"/>
      <c r="C19" s="136"/>
      <c r="D19" s="146"/>
      <c r="E19" s="157"/>
      <c r="F19" s="172"/>
      <c r="G19" s="184"/>
      <c r="H19" s="195"/>
      <c r="I19" s="195"/>
      <c r="J19" s="195"/>
      <c r="K19" s="195"/>
      <c r="L19" s="195"/>
      <c r="M19" s="195"/>
      <c r="N19" s="195"/>
      <c r="O19" s="195"/>
      <c r="P19" s="195"/>
      <c r="Q19" s="195"/>
      <c r="R19" s="195"/>
      <c r="S19" s="195"/>
      <c r="T19" s="195"/>
      <c r="U19" s="222"/>
      <c r="V19" s="195"/>
      <c r="W19" s="195"/>
      <c r="X19" s="222"/>
      <c r="Y19" s="195"/>
      <c r="Z19" s="195"/>
      <c r="AA19" s="195"/>
      <c r="AB19" s="232"/>
      <c r="AC19" s="241"/>
      <c r="AD19" s="157">
        <f t="shared" si="0"/>
        <v>0</v>
      </c>
      <c r="AE19" s="261">
        <f t="shared" si="3"/>
        <v>0</v>
      </c>
      <c r="AF19" s="261">
        <f t="shared" si="1"/>
        <v>0</v>
      </c>
      <c r="AG19" s="274" t="s">
        <v>21</v>
      </c>
      <c r="AH19" s="284" t="s">
        <v>21</v>
      </c>
      <c r="AI19" s="284" t="s">
        <v>21</v>
      </c>
      <c r="AJ19" s="284" t="s">
        <v>21</v>
      </c>
      <c r="AK19" s="284" t="s">
        <v>21</v>
      </c>
      <c r="AL19" s="284" t="s">
        <v>21</v>
      </c>
      <c r="AM19" s="290"/>
      <c r="AN19" s="157"/>
      <c r="AO19" s="305" t="str">
        <f>IF(D19="","",IF(D19=0,"非農家",""))</f>
        <v/>
      </c>
      <c r="AP19" s="125"/>
      <c r="AQ19" s="134"/>
    </row>
    <row r="20" spans="1:43" ht="39.75" customHeight="1">
      <c r="A20" s="120">
        <v>13</v>
      </c>
      <c r="B20" s="131"/>
      <c r="C20" s="136"/>
      <c r="D20" s="146"/>
      <c r="E20" s="157"/>
      <c r="F20" s="172"/>
      <c r="G20" s="184"/>
      <c r="H20" s="195"/>
      <c r="I20" s="195"/>
      <c r="J20" s="195"/>
      <c r="K20" s="195"/>
      <c r="L20" s="195"/>
      <c r="M20" s="195"/>
      <c r="N20" s="195"/>
      <c r="O20" s="195"/>
      <c r="P20" s="195"/>
      <c r="Q20" s="195"/>
      <c r="R20" s="195"/>
      <c r="S20" s="195"/>
      <c r="T20" s="195"/>
      <c r="U20" s="222"/>
      <c r="V20" s="195"/>
      <c r="W20" s="195"/>
      <c r="X20" s="222"/>
      <c r="Y20" s="195"/>
      <c r="Z20" s="195"/>
      <c r="AA20" s="195"/>
      <c r="AB20" s="232"/>
      <c r="AC20" s="241"/>
      <c r="AD20" s="157">
        <f t="shared" si="0"/>
        <v>0</v>
      </c>
      <c r="AE20" s="261">
        <f t="shared" si="3"/>
        <v>0</v>
      </c>
      <c r="AF20" s="261">
        <f t="shared" si="1"/>
        <v>0</v>
      </c>
      <c r="AG20" s="274" t="s">
        <v>21</v>
      </c>
      <c r="AH20" s="284" t="s">
        <v>21</v>
      </c>
      <c r="AI20" s="284" t="s">
        <v>21</v>
      </c>
      <c r="AJ20" s="284" t="s">
        <v>21</v>
      </c>
      <c r="AK20" s="284" t="s">
        <v>21</v>
      </c>
      <c r="AL20" s="284" t="s">
        <v>21</v>
      </c>
      <c r="AM20" s="290"/>
      <c r="AN20" s="157"/>
      <c r="AO20" s="305" t="str">
        <f>IF(D20="","",IF(D20=0,"非農家",""))</f>
        <v/>
      </c>
      <c r="AP20" s="125"/>
      <c r="AQ20" s="134"/>
    </row>
    <row r="21" spans="1:43" ht="33.75" customHeight="1">
      <c r="A21" s="121">
        <v>14</v>
      </c>
      <c r="B21" s="132"/>
      <c r="C21" s="137"/>
      <c r="D21" s="147"/>
      <c r="E21" s="158"/>
      <c r="F21" s="173"/>
      <c r="G21" s="158"/>
      <c r="H21" s="196"/>
      <c r="I21" s="196"/>
      <c r="J21" s="196"/>
      <c r="K21" s="196"/>
      <c r="L21" s="196"/>
      <c r="M21" s="196"/>
      <c r="N21" s="196"/>
      <c r="O21" s="196"/>
      <c r="P21" s="196"/>
      <c r="Q21" s="196"/>
      <c r="R21" s="196"/>
      <c r="S21" s="195"/>
      <c r="T21" s="195"/>
      <c r="U21" s="222"/>
      <c r="V21" s="195"/>
      <c r="W21" s="195"/>
      <c r="X21" s="222"/>
      <c r="Y21" s="195"/>
      <c r="Z21" s="195"/>
      <c r="AA21" s="195"/>
      <c r="AB21" s="232"/>
      <c r="AC21" s="241"/>
      <c r="AD21" s="157">
        <f t="shared" si="0"/>
        <v>0</v>
      </c>
      <c r="AE21" s="261">
        <f t="shared" si="3"/>
        <v>0</v>
      </c>
      <c r="AF21" s="261">
        <f t="shared" si="1"/>
        <v>0</v>
      </c>
      <c r="AG21" s="274" t="s">
        <v>21</v>
      </c>
      <c r="AH21" s="284" t="s">
        <v>21</v>
      </c>
      <c r="AI21" s="284" t="s">
        <v>21</v>
      </c>
      <c r="AJ21" s="284" t="s">
        <v>21</v>
      </c>
      <c r="AK21" s="284" t="s">
        <v>21</v>
      </c>
      <c r="AL21" s="284" t="s">
        <v>21</v>
      </c>
      <c r="AM21" s="290"/>
      <c r="AN21" s="157"/>
      <c r="AO21" s="305"/>
      <c r="AP21" s="125"/>
      <c r="AQ21" s="134"/>
    </row>
    <row r="22" spans="1:43" ht="33.75" customHeight="1">
      <c r="A22" s="120">
        <v>15</v>
      </c>
      <c r="B22" s="131"/>
      <c r="C22" s="136"/>
      <c r="D22" s="146"/>
      <c r="E22" s="157"/>
      <c r="F22" s="172"/>
      <c r="G22" s="184"/>
      <c r="H22" s="195"/>
      <c r="I22" s="195"/>
      <c r="J22" s="195"/>
      <c r="K22" s="195"/>
      <c r="L22" s="195"/>
      <c r="M22" s="195"/>
      <c r="N22" s="195"/>
      <c r="O22" s="195"/>
      <c r="P22" s="195"/>
      <c r="Q22" s="195"/>
      <c r="R22" s="195"/>
      <c r="S22" s="195"/>
      <c r="T22" s="195"/>
      <c r="U22" s="222"/>
      <c r="V22" s="195"/>
      <c r="W22" s="195"/>
      <c r="X22" s="222"/>
      <c r="Y22" s="195"/>
      <c r="Z22" s="195"/>
      <c r="AA22" s="195"/>
      <c r="AB22" s="232"/>
      <c r="AC22" s="241"/>
      <c r="AD22" s="157">
        <f t="shared" si="0"/>
        <v>0</v>
      </c>
      <c r="AE22" s="261">
        <f t="shared" si="3"/>
        <v>0</v>
      </c>
      <c r="AF22" s="261">
        <f t="shared" si="1"/>
        <v>0</v>
      </c>
      <c r="AG22" s="274" t="s">
        <v>21</v>
      </c>
      <c r="AH22" s="284" t="s">
        <v>21</v>
      </c>
      <c r="AI22" s="284" t="s">
        <v>21</v>
      </c>
      <c r="AJ22" s="284" t="s">
        <v>21</v>
      </c>
      <c r="AK22" s="284" t="s">
        <v>21</v>
      </c>
      <c r="AL22" s="284" t="s">
        <v>21</v>
      </c>
      <c r="AM22" s="290"/>
      <c r="AN22" s="157"/>
      <c r="AO22" s="305"/>
      <c r="AP22" s="125"/>
      <c r="AQ22" s="134"/>
    </row>
    <row r="23" spans="1:43" ht="39.75" customHeight="1">
      <c r="A23" s="120">
        <v>16</v>
      </c>
      <c r="B23" s="131"/>
      <c r="C23" s="136"/>
      <c r="D23" s="146"/>
      <c r="E23" s="157"/>
      <c r="F23" s="172"/>
      <c r="G23" s="184"/>
      <c r="H23" s="195"/>
      <c r="I23" s="195"/>
      <c r="J23" s="195"/>
      <c r="K23" s="195"/>
      <c r="L23" s="195"/>
      <c r="M23" s="195"/>
      <c r="N23" s="195"/>
      <c r="O23" s="195"/>
      <c r="P23" s="195"/>
      <c r="Q23" s="195"/>
      <c r="R23" s="195"/>
      <c r="S23" s="195"/>
      <c r="T23" s="195"/>
      <c r="U23" s="222"/>
      <c r="V23" s="195"/>
      <c r="W23" s="195"/>
      <c r="X23" s="222"/>
      <c r="Y23" s="195"/>
      <c r="Z23" s="195"/>
      <c r="AA23" s="195"/>
      <c r="AB23" s="232"/>
      <c r="AC23" s="241"/>
      <c r="AD23" s="157">
        <f t="shared" si="0"/>
        <v>0</v>
      </c>
      <c r="AE23" s="261">
        <f t="shared" si="3"/>
        <v>0</v>
      </c>
      <c r="AF23" s="261">
        <f t="shared" si="1"/>
        <v>0</v>
      </c>
      <c r="AG23" s="274" t="s">
        <v>21</v>
      </c>
      <c r="AH23" s="284" t="s">
        <v>21</v>
      </c>
      <c r="AI23" s="284" t="s">
        <v>21</v>
      </c>
      <c r="AJ23" s="284" t="s">
        <v>21</v>
      </c>
      <c r="AK23" s="284" t="s">
        <v>21</v>
      </c>
      <c r="AL23" s="284" t="s">
        <v>21</v>
      </c>
      <c r="AM23" s="290"/>
      <c r="AN23" s="157"/>
      <c r="AO23" s="305" t="str">
        <f>IF(D23="","",IF(D23=0,"非農家",""))</f>
        <v/>
      </c>
      <c r="AP23" s="125"/>
      <c r="AQ23" s="134"/>
    </row>
    <row r="24" spans="1:43" ht="39.75" customHeight="1">
      <c r="A24" s="120">
        <v>17</v>
      </c>
      <c r="B24" s="131"/>
      <c r="C24" s="136"/>
      <c r="D24" s="146"/>
      <c r="E24" s="157"/>
      <c r="F24" s="172"/>
      <c r="G24" s="184"/>
      <c r="H24" s="195"/>
      <c r="I24" s="195"/>
      <c r="J24" s="195"/>
      <c r="K24" s="195"/>
      <c r="L24" s="195"/>
      <c r="M24" s="195"/>
      <c r="N24" s="195"/>
      <c r="O24" s="195"/>
      <c r="P24" s="195"/>
      <c r="Q24" s="195"/>
      <c r="R24" s="195"/>
      <c r="S24" s="195"/>
      <c r="T24" s="195"/>
      <c r="U24" s="222"/>
      <c r="V24" s="195"/>
      <c r="W24" s="195"/>
      <c r="X24" s="222"/>
      <c r="Y24" s="195"/>
      <c r="Z24" s="195"/>
      <c r="AA24" s="195"/>
      <c r="AB24" s="232"/>
      <c r="AC24" s="241"/>
      <c r="AD24" s="157">
        <f t="shared" si="0"/>
        <v>0</v>
      </c>
      <c r="AE24" s="261">
        <f t="shared" si="3"/>
        <v>0</v>
      </c>
      <c r="AF24" s="261">
        <f t="shared" si="1"/>
        <v>0</v>
      </c>
      <c r="AG24" s="274" t="s">
        <v>21</v>
      </c>
      <c r="AH24" s="284" t="s">
        <v>21</v>
      </c>
      <c r="AI24" s="284" t="s">
        <v>21</v>
      </c>
      <c r="AJ24" s="284" t="s">
        <v>21</v>
      </c>
      <c r="AK24" s="284" t="s">
        <v>21</v>
      </c>
      <c r="AL24" s="284" t="s">
        <v>21</v>
      </c>
      <c r="AM24" s="290"/>
      <c r="AN24" s="157"/>
      <c r="AO24" s="305" t="str">
        <f>IF(D24="","",IF(D24=0,"非農家",""))</f>
        <v/>
      </c>
      <c r="AP24" s="125"/>
      <c r="AQ24" s="134"/>
    </row>
    <row r="25" spans="1:43" ht="33.75" customHeight="1">
      <c r="A25" s="120">
        <v>18</v>
      </c>
      <c r="B25" s="131"/>
      <c r="C25" s="136"/>
      <c r="D25" s="146"/>
      <c r="E25" s="157"/>
      <c r="F25" s="172"/>
      <c r="G25" s="184"/>
      <c r="H25" s="195"/>
      <c r="I25" s="195"/>
      <c r="J25" s="195"/>
      <c r="K25" s="195"/>
      <c r="L25" s="195"/>
      <c r="M25" s="195"/>
      <c r="N25" s="195"/>
      <c r="O25" s="195"/>
      <c r="P25" s="195"/>
      <c r="Q25" s="195"/>
      <c r="R25" s="195"/>
      <c r="S25" s="195"/>
      <c r="T25" s="195"/>
      <c r="U25" s="222"/>
      <c r="V25" s="195"/>
      <c r="W25" s="195"/>
      <c r="X25" s="222"/>
      <c r="Y25" s="195"/>
      <c r="Z25" s="195"/>
      <c r="AA25" s="195"/>
      <c r="AB25" s="232"/>
      <c r="AC25" s="241"/>
      <c r="AD25" s="157">
        <f t="shared" si="0"/>
        <v>0</v>
      </c>
      <c r="AE25" s="261">
        <f t="shared" si="3"/>
        <v>0</v>
      </c>
      <c r="AF25" s="261">
        <f t="shared" si="1"/>
        <v>0</v>
      </c>
      <c r="AG25" s="274" t="s">
        <v>21</v>
      </c>
      <c r="AH25" s="284" t="s">
        <v>21</v>
      </c>
      <c r="AI25" s="284" t="s">
        <v>21</v>
      </c>
      <c r="AJ25" s="284" t="s">
        <v>21</v>
      </c>
      <c r="AK25" s="284" t="s">
        <v>21</v>
      </c>
      <c r="AL25" s="284" t="s">
        <v>21</v>
      </c>
      <c r="AM25" s="290"/>
      <c r="AN25" s="157"/>
      <c r="AO25" s="305"/>
      <c r="AP25" s="125"/>
      <c r="AQ25" s="134"/>
    </row>
    <row r="26" spans="1:43" ht="33.75" customHeight="1">
      <c r="A26" s="120">
        <v>19</v>
      </c>
      <c r="B26" s="131"/>
      <c r="C26" s="136"/>
      <c r="D26" s="146"/>
      <c r="E26" s="157"/>
      <c r="F26" s="172"/>
      <c r="G26" s="184"/>
      <c r="H26" s="195"/>
      <c r="I26" s="195"/>
      <c r="J26" s="195"/>
      <c r="K26" s="195"/>
      <c r="L26" s="195"/>
      <c r="M26" s="195"/>
      <c r="N26" s="195"/>
      <c r="O26" s="195"/>
      <c r="P26" s="195"/>
      <c r="Q26" s="195"/>
      <c r="R26" s="195"/>
      <c r="S26" s="195"/>
      <c r="T26" s="195"/>
      <c r="U26" s="222"/>
      <c r="V26" s="195"/>
      <c r="W26" s="195"/>
      <c r="X26" s="222"/>
      <c r="Y26" s="195"/>
      <c r="Z26" s="195"/>
      <c r="AA26" s="195"/>
      <c r="AB26" s="232"/>
      <c r="AC26" s="241"/>
      <c r="AD26" s="157">
        <f t="shared" si="0"/>
        <v>0</v>
      </c>
      <c r="AE26" s="261">
        <f t="shared" si="3"/>
        <v>0</v>
      </c>
      <c r="AF26" s="261">
        <f t="shared" si="1"/>
        <v>0</v>
      </c>
      <c r="AG26" s="274" t="s">
        <v>21</v>
      </c>
      <c r="AH26" s="284" t="s">
        <v>21</v>
      </c>
      <c r="AI26" s="284" t="s">
        <v>21</v>
      </c>
      <c r="AJ26" s="284" t="s">
        <v>21</v>
      </c>
      <c r="AK26" s="284" t="s">
        <v>21</v>
      </c>
      <c r="AL26" s="284" t="s">
        <v>21</v>
      </c>
      <c r="AM26" s="290"/>
      <c r="AN26" s="157"/>
      <c r="AO26" s="305"/>
      <c r="AP26" s="125"/>
      <c r="AQ26" s="134"/>
    </row>
    <row r="27" spans="1:43" ht="33.75" customHeight="1">
      <c r="A27" s="120">
        <v>20</v>
      </c>
      <c r="B27" s="133"/>
      <c r="C27" s="136"/>
      <c r="D27" s="146"/>
      <c r="E27" s="157"/>
      <c r="F27" s="174"/>
      <c r="G27" s="185"/>
      <c r="H27" s="197"/>
      <c r="I27" s="197"/>
      <c r="J27" s="197"/>
      <c r="K27" s="197"/>
      <c r="L27" s="197"/>
      <c r="M27" s="197"/>
      <c r="N27" s="197"/>
      <c r="O27" s="197"/>
      <c r="P27" s="197"/>
      <c r="Q27" s="197"/>
      <c r="R27" s="197"/>
      <c r="S27" s="197"/>
      <c r="T27" s="197"/>
      <c r="U27" s="223"/>
      <c r="V27" s="197"/>
      <c r="W27" s="197"/>
      <c r="X27" s="223"/>
      <c r="Y27" s="197"/>
      <c r="Z27" s="197"/>
      <c r="AA27" s="197"/>
      <c r="AB27" s="233"/>
      <c r="AC27" s="242"/>
      <c r="AD27" s="157">
        <f t="shared" si="0"/>
        <v>0</v>
      </c>
      <c r="AE27" s="261">
        <f t="shared" si="3"/>
        <v>0</v>
      </c>
      <c r="AF27" s="261">
        <f t="shared" si="1"/>
        <v>0</v>
      </c>
      <c r="AG27" s="274"/>
      <c r="AH27" s="284"/>
      <c r="AI27" s="284"/>
      <c r="AJ27" s="284"/>
      <c r="AK27" s="284"/>
      <c r="AL27" s="284"/>
      <c r="AM27" s="290"/>
      <c r="AN27" s="157"/>
      <c r="AO27" s="305" t="str">
        <f>IF(D27="","",IF(D27=0,"非農家",""))</f>
        <v/>
      </c>
      <c r="AP27" s="125"/>
      <c r="AQ27" s="134"/>
    </row>
    <row r="28" spans="1:43" ht="24.95" customHeight="1">
      <c r="A28" s="122">
        <f>COUNTA(C8:C27)</f>
        <v>9</v>
      </c>
      <c r="B28" s="122"/>
      <c r="C28" s="138" t="s">
        <v>217</v>
      </c>
      <c r="D28" s="148" t="s">
        <v>218</v>
      </c>
      <c r="E28" s="159" t="s">
        <v>36</v>
      </c>
      <c r="F28" s="175" t="s">
        <v>36</v>
      </c>
      <c r="G28" s="186" t="s">
        <v>36</v>
      </c>
      <c r="H28" s="198" t="s">
        <v>36</v>
      </c>
      <c r="I28" s="198" t="s">
        <v>36</v>
      </c>
      <c r="J28" s="198" t="s">
        <v>36</v>
      </c>
      <c r="K28" s="198" t="s">
        <v>36</v>
      </c>
      <c r="L28" s="198" t="s">
        <v>36</v>
      </c>
      <c r="M28" s="198" t="s">
        <v>36</v>
      </c>
      <c r="N28" s="198" t="s">
        <v>36</v>
      </c>
      <c r="O28" s="201" t="s">
        <v>36</v>
      </c>
      <c r="P28" s="201" t="s">
        <v>36</v>
      </c>
      <c r="Q28" s="201" t="s">
        <v>36</v>
      </c>
      <c r="R28" s="201" t="s">
        <v>36</v>
      </c>
      <c r="S28" s="201" t="s">
        <v>36</v>
      </c>
      <c r="T28" s="201" t="s">
        <v>36</v>
      </c>
      <c r="U28" s="198" t="s">
        <v>36</v>
      </c>
      <c r="V28" s="201" t="s">
        <v>36</v>
      </c>
      <c r="W28" s="201" t="s">
        <v>36</v>
      </c>
      <c r="X28" s="198" t="s">
        <v>36</v>
      </c>
      <c r="Y28" s="201" t="s">
        <v>36</v>
      </c>
      <c r="Z28" s="201" t="s">
        <v>36</v>
      </c>
      <c r="AA28" s="201" t="s">
        <v>36</v>
      </c>
      <c r="AB28" s="234" t="s">
        <v>36</v>
      </c>
      <c r="AC28" s="243" t="s">
        <v>36</v>
      </c>
      <c r="AD28" s="159" t="s">
        <v>36</v>
      </c>
      <c r="AE28" s="262" t="s">
        <v>36</v>
      </c>
      <c r="AF28" s="262" t="s">
        <v>36</v>
      </c>
      <c r="AG28" s="275" t="s">
        <v>36</v>
      </c>
      <c r="AH28" s="262" t="s">
        <v>36</v>
      </c>
      <c r="AI28" s="262" t="s">
        <v>36</v>
      </c>
      <c r="AJ28" s="262" t="s">
        <v>36</v>
      </c>
      <c r="AK28" s="262" t="s">
        <v>36</v>
      </c>
      <c r="AL28" s="262" t="s">
        <v>36</v>
      </c>
      <c r="AM28" s="291" t="s">
        <v>36</v>
      </c>
      <c r="AN28" s="159" t="s">
        <v>36</v>
      </c>
      <c r="AO28" s="307" t="s">
        <v>21</v>
      </c>
      <c r="AP28" s="134"/>
      <c r="AQ28" s="134"/>
    </row>
    <row r="29" spans="1:43" ht="28.5" customHeight="1">
      <c r="A29" s="122"/>
      <c r="B29" s="122"/>
      <c r="C29" s="138"/>
      <c r="D29" s="149">
        <f>SUM(D8:D27)</f>
        <v>280000</v>
      </c>
      <c r="E29" s="160">
        <f>SUM(E8:E27)</f>
        <v>1086000</v>
      </c>
      <c r="F29" s="176">
        <v>300000</v>
      </c>
      <c r="G29" s="134">
        <f t="shared" ref="G29:AN29" si="4">SUM(G8:G27)</f>
        <v>0</v>
      </c>
      <c r="H29" s="199">
        <f t="shared" si="4"/>
        <v>0</v>
      </c>
      <c r="I29" s="199">
        <f t="shared" si="4"/>
        <v>0</v>
      </c>
      <c r="J29" s="199">
        <f t="shared" si="4"/>
        <v>0</v>
      </c>
      <c r="K29" s="199">
        <f t="shared" si="4"/>
        <v>0</v>
      </c>
      <c r="L29" s="199">
        <f t="shared" si="4"/>
        <v>0</v>
      </c>
      <c r="M29" s="199">
        <f t="shared" si="4"/>
        <v>0</v>
      </c>
      <c r="N29" s="199">
        <f t="shared" si="4"/>
        <v>0</v>
      </c>
      <c r="O29" s="199">
        <f t="shared" si="4"/>
        <v>0</v>
      </c>
      <c r="P29" s="199">
        <f t="shared" si="4"/>
        <v>0</v>
      </c>
      <c r="Q29" s="199">
        <f t="shared" si="4"/>
        <v>0</v>
      </c>
      <c r="R29" s="199">
        <f t="shared" si="4"/>
        <v>0</v>
      </c>
      <c r="S29" s="199">
        <f t="shared" si="4"/>
        <v>0</v>
      </c>
      <c r="T29" s="199">
        <f t="shared" si="4"/>
        <v>0</v>
      </c>
      <c r="U29" s="224">
        <f t="shared" si="4"/>
        <v>0</v>
      </c>
      <c r="V29" s="199">
        <f t="shared" si="4"/>
        <v>0</v>
      </c>
      <c r="W29" s="199">
        <f t="shared" si="4"/>
        <v>0</v>
      </c>
      <c r="X29" s="224">
        <f t="shared" si="4"/>
        <v>0</v>
      </c>
      <c r="Y29" s="199">
        <f t="shared" si="4"/>
        <v>27000</v>
      </c>
      <c r="Z29" s="199">
        <f t="shared" si="4"/>
        <v>0</v>
      </c>
      <c r="AA29" s="199">
        <f t="shared" si="4"/>
        <v>0</v>
      </c>
      <c r="AB29" s="235">
        <f t="shared" si="4"/>
        <v>50000</v>
      </c>
      <c r="AC29" s="244">
        <f t="shared" si="4"/>
        <v>0</v>
      </c>
      <c r="AD29" s="251">
        <f t="shared" si="4"/>
        <v>77000</v>
      </c>
      <c r="AE29" s="203">
        <f t="shared" si="4"/>
        <v>543000</v>
      </c>
      <c r="AF29" s="268">
        <f t="shared" si="4"/>
        <v>620000</v>
      </c>
      <c r="AG29" s="276">
        <f t="shared" si="4"/>
        <v>0</v>
      </c>
      <c r="AH29" s="268">
        <f t="shared" si="4"/>
        <v>0</v>
      </c>
      <c r="AI29" s="268">
        <f t="shared" si="4"/>
        <v>0</v>
      </c>
      <c r="AJ29" s="268">
        <f t="shared" si="4"/>
        <v>0</v>
      </c>
      <c r="AK29" s="268">
        <f t="shared" si="4"/>
        <v>0</v>
      </c>
      <c r="AL29" s="268">
        <f t="shared" si="4"/>
        <v>0</v>
      </c>
      <c r="AM29" s="292">
        <f t="shared" si="4"/>
        <v>0</v>
      </c>
      <c r="AN29" s="160">
        <f t="shared" si="4"/>
        <v>0</v>
      </c>
      <c r="AO29" s="308" t="s">
        <v>21</v>
      </c>
      <c r="AP29" s="134"/>
      <c r="AQ29" s="134"/>
    </row>
    <row r="30" spans="1:43" ht="51.75" customHeight="1">
      <c r="A30" s="123" t="s">
        <v>195</v>
      </c>
      <c r="B30" s="123"/>
      <c r="C30" s="123"/>
      <c r="D30" s="123"/>
      <c r="E30" s="161" t="s">
        <v>220</v>
      </c>
      <c r="F30" s="177"/>
      <c r="G30" s="187"/>
      <c r="H30" s="200" t="s">
        <v>222</v>
      </c>
      <c r="I30" s="206"/>
      <c r="J30" s="209" t="s">
        <v>224</v>
      </c>
      <c r="K30" s="212" t="s">
        <v>225</v>
      </c>
      <c r="L30" s="213" t="s">
        <v>21</v>
      </c>
      <c r="M30" s="206"/>
      <c r="N30" s="206"/>
      <c r="O30" s="213" t="s">
        <v>21</v>
      </c>
      <c r="P30" s="213"/>
      <c r="Q30" s="213"/>
      <c r="R30" s="213"/>
      <c r="S30" s="213"/>
      <c r="T30" s="213"/>
      <c r="U30" s="206"/>
      <c r="V30" s="206"/>
      <c r="W30" s="213" t="s">
        <v>227</v>
      </c>
      <c r="X30" s="227"/>
      <c r="Y30" s="213"/>
      <c r="Z30" s="213"/>
      <c r="AA30" s="213"/>
      <c r="AB30" s="236"/>
      <c r="AC30" s="245" t="s">
        <v>204</v>
      </c>
      <c r="AD30" s="134"/>
      <c r="AE30" s="263" t="s">
        <v>3</v>
      </c>
      <c r="AF30" s="199"/>
      <c r="AG30" s="277"/>
      <c r="AH30" s="285"/>
      <c r="AI30" s="285"/>
      <c r="AJ30" s="285"/>
      <c r="AK30" s="285"/>
      <c r="AL30" s="285"/>
      <c r="AM30" s="293"/>
      <c r="AN30" s="302" t="s">
        <v>229</v>
      </c>
      <c r="AO30" s="309" t="s">
        <v>230</v>
      </c>
      <c r="AP30" s="316" t="s">
        <v>231</v>
      </c>
      <c r="AQ30" s="134"/>
    </row>
    <row r="31" spans="1:43" ht="31.5" customHeight="1">
      <c r="A31" s="123"/>
      <c r="B31" s="123"/>
      <c r="C31" s="123"/>
      <c r="D31" s="123"/>
      <c r="E31" s="162" t="s">
        <v>232</v>
      </c>
      <c r="F31" s="178"/>
      <c r="G31" s="188" t="s">
        <v>36</v>
      </c>
      <c r="H31" s="201" t="s">
        <v>36</v>
      </c>
      <c r="I31" s="198" t="s">
        <v>36</v>
      </c>
      <c r="J31" s="198" t="s">
        <v>36</v>
      </c>
      <c r="K31" s="198" t="s">
        <v>36</v>
      </c>
      <c r="L31" s="198" t="s">
        <v>36</v>
      </c>
      <c r="M31" s="198" t="s">
        <v>36</v>
      </c>
      <c r="N31" s="198" t="s">
        <v>36</v>
      </c>
      <c r="O31" s="198" t="s">
        <v>36</v>
      </c>
      <c r="P31" s="198" t="s">
        <v>36</v>
      </c>
      <c r="Q31" s="198" t="s">
        <v>36</v>
      </c>
      <c r="R31" s="198" t="s">
        <v>36</v>
      </c>
      <c r="S31" s="198" t="s">
        <v>36</v>
      </c>
      <c r="T31" s="198" t="s">
        <v>36</v>
      </c>
      <c r="U31" s="198" t="s">
        <v>36</v>
      </c>
      <c r="V31" s="198" t="s">
        <v>36</v>
      </c>
      <c r="W31" s="198" t="s">
        <v>36</v>
      </c>
      <c r="X31" s="198" t="s">
        <v>36</v>
      </c>
      <c r="Y31" s="198" t="s">
        <v>36</v>
      </c>
      <c r="Z31" s="198" t="s">
        <v>36</v>
      </c>
      <c r="AA31" s="201" t="s">
        <v>36</v>
      </c>
      <c r="AB31" s="237" t="s">
        <v>36</v>
      </c>
      <c r="AC31" s="243" t="s">
        <v>36</v>
      </c>
      <c r="AD31" s="186" t="s">
        <v>36</v>
      </c>
      <c r="AE31" s="263"/>
      <c r="AF31" s="201" t="s">
        <v>36</v>
      </c>
      <c r="AG31" s="278" t="s">
        <v>36</v>
      </c>
      <c r="AH31" s="198" t="s">
        <v>36</v>
      </c>
      <c r="AI31" s="198" t="s">
        <v>36</v>
      </c>
      <c r="AJ31" s="198" t="s">
        <v>36</v>
      </c>
      <c r="AK31" s="198" t="s">
        <v>36</v>
      </c>
      <c r="AL31" s="198" t="s">
        <v>36</v>
      </c>
      <c r="AM31" s="294" t="s">
        <v>36</v>
      </c>
      <c r="AN31" s="190" t="s">
        <v>36</v>
      </c>
      <c r="AO31" s="310"/>
      <c r="AP31" s="134"/>
      <c r="AQ31" s="134"/>
    </row>
    <row r="32" spans="1:43" ht="51.75" customHeight="1">
      <c r="A32" s="123"/>
      <c r="B32" s="123"/>
      <c r="C32" s="123"/>
      <c r="D32" s="123"/>
      <c r="E32" s="163" t="s">
        <v>233</v>
      </c>
      <c r="F32" s="178"/>
      <c r="G32" s="189"/>
      <c r="H32" s="202">
        <v>3000</v>
      </c>
      <c r="I32" s="207"/>
      <c r="J32" s="210">
        <v>300000</v>
      </c>
      <c r="K32" s="202">
        <v>10000</v>
      </c>
      <c r="L32" s="207"/>
      <c r="M32" s="214"/>
      <c r="N32" s="215"/>
      <c r="O32" s="207"/>
      <c r="P32" s="214"/>
      <c r="Q32" s="215"/>
      <c r="R32" s="207"/>
      <c r="S32" s="214"/>
      <c r="T32" s="215"/>
      <c r="U32" s="207"/>
      <c r="V32" s="214"/>
      <c r="W32" s="215">
        <v>203000</v>
      </c>
      <c r="X32" s="207"/>
      <c r="Y32" s="214"/>
      <c r="Z32" s="215"/>
      <c r="AA32" s="215"/>
      <c r="AB32" s="238"/>
      <c r="AC32" s="246">
        <v>250000</v>
      </c>
      <c r="AD32" s="252">
        <f>SUM(G32:AC32)</f>
        <v>766000</v>
      </c>
      <c r="AE32" s="263"/>
      <c r="AF32" s="269">
        <f>AD32</f>
        <v>766000</v>
      </c>
      <c r="AG32" s="279"/>
      <c r="AH32" s="286"/>
      <c r="AI32" s="286"/>
      <c r="AJ32" s="286"/>
      <c r="AK32" s="286"/>
      <c r="AL32" s="286"/>
      <c r="AM32" s="295"/>
      <c r="AN32" s="303"/>
      <c r="AO32" s="311"/>
      <c r="AP32" s="134"/>
      <c r="AQ32" s="134"/>
    </row>
    <row r="33" spans="1:43" ht="24.95" customHeight="1">
      <c r="A33" s="124" t="s">
        <v>234</v>
      </c>
      <c r="B33" s="124"/>
      <c r="C33" s="124"/>
      <c r="D33" s="150" t="s">
        <v>218</v>
      </c>
      <c r="E33" s="164"/>
      <c r="F33" s="179" t="s">
        <v>36</v>
      </c>
      <c r="G33" s="190" t="s">
        <v>36</v>
      </c>
      <c r="H33" s="198" t="s">
        <v>36</v>
      </c>
      <c r="I33" s="198" t="s">
        <v>36</v>
      </c>
      <c r="J33" s="198" t="s">
        <v>36</v>
      </c>
      <c r="K33" s="198" t="s">
        <v>36</v>
      </c>
      <c r="L33" s="198" t="s">
        <v>36</v>
      </c>
      <c r="M33" s="198" t="s">
        <v>36</v>
      </c>
      <c r="N33" s="198" t="s">
        <v>36</v>
      </c>
      <c r="O33" s="198" t="s">
        <v>36</v>
      </c>
      <c r="P33" s="198" t="s">
        <v>36</v>
      </c>
      <c r="Q33" s="198" t="s">
        <v>36</v>
      </c>
      <c r="R33" s="198" t="s">
        <v>36</v>
      </c>
      <c r="S33" s="198" t="s">
        <v>36</v>
      </c>
      <c r="T33" s="198" t="s">
        <v>36</v>
      </c>
      <c r="U33" s="198" t="s">
        <v>36</v>
      </c>
      <c r="V33" s="198" t="s">
        <v>36</v>
      </c>
      <c r="W33" s="198" t="s">
        <v>36</v>
      </c>
      <c r="X33" s="198" t="s">
        <v>36</v>
      </c>
      <c r="Y33" s="198" t="s">
        <v>36</v>
      </c>
      <c r="Z33" s="198" t="s">
        <v>36</v>
      </c>
      <c r="AA33" s="190" t="s">
        <v>36</v>
      </c>
      <c r="AB33" s="198" t="s">
        <v>36</v>
      </c>
      <c r="AC33" s="190" t="s">
        <v>36</v>
      </c>
      <c r="AD33" s="253" t="s">
        <v>36</v>
      </c>
      <c r="AE33" s="201" t="s">
        <v>36</v>
      </c>
      <c r="AF33" s="201" t="s">
        <v>36</v>
      </c>
      <c r="AG33" s="280" t="s">
        <v>36</v>
      </c>
      <c r="AH33" s="201" t="s">
        <v>36</v>
      </c>
      <c r="AI33" s="201" t="s">
        <v>36</v>
      </c>
      <c r="AJ33" s="201" t="s">
        <v>36</v>
      </c>
      <c r="AK33" s="201" t="s">
        <v>36</v>
      </c>
      <c r="AL33" s="201" t="s">
        <v>36</v>
      </c>
      <c r="AM33" s="294" t="s">
        <v>36</v>
      </c>
      <c r="AN33" s="190" t="s">
        <v>36</v>
      </c>
      <c r="AO33" s="312" t="s">
        <v>21</v>
      </c>
      <c r="AP33" s="134"/>
      <c r="AQ33" s="134"/>
    </row>
    <row r="34" spans="1:43" ht="42.75" customHeight="1">
      <c r="A34" s="124"/>
      <c r="B34" s="124"/>
      <c r="C34" s="124"/>
      <c r="D34" s="149">
        <f>D29</f>
        <v>280000</v>
      </c>
      <c r="E34" s="165">
        <f>E29+F29</f>
        <v>1386000</v>
      </c>
      <c r="F34" s="165"/>
      <c r="G34" s="160">
        <f t="shared" ref="G34:AC34" si="5">G29+G32</f>
        <v>0</v>
      </c>
      <c r="H34" s="203">
        <f t="shared" si="5"/>
        <v>3000</v>
      </c>
      <c r="I34" s="203">
        <f t="shared" si="5"/>
        <v>0</v>
      </c>
      <c r="J34" s="203">
        <f t="shared" si="5"/>
        <v>300000</v>
      </c>
      <c r="K34" s="203">
        <f t="shared" si="5"/>
        <v>10000</v>
      </c>
      <c r="L34" s="203">
        <f t="shared" si="5"/>
        <v>0</v>
      </c>
      <c r="M34" s="203">
        <f t="shared" si="5"/>
        <v>0</v>
      </c>
      <c r="N34" s="203">
        <f t="shared" si="5"/>
        <v>0</v>
      </c>
      <c r="O34" s="203">
        <f t="shared" si="5"/>
        <v>0</v>
      </c>
      <c r="P34" s="203">
        <f t="shared" si="5"/>
        <v>0</v>
      </c>
      <c r="Q34" s="203">
        <f t="shared" si="5"/>
        <v>0</v>
      </c>
      <c r="R34" s="203">
        <f t="shared" si="5"/>
        <v>0</v>
      </c>
      <c r="S34" s="203">
        <f t="shared" si="5"/>
        <v>0</v>
      </c>
      <c r="T34" s="203">
        <f t="shared" si="5"/>
        <v>0</v>
      </c>
      <c r="U34" s="203">
        <f t="shared" si="5"/>
        <v>0</v>
      </c>
      <c r="V34" s="203">
        <f t="shared" si="5"/>
        <v>0</v>
      </c>
      <c r="W34" s="203">
        <f t="shared" si="5"/>
        <v>203000</v>
      </c>
      <c r="X34" s="203">
        <f t="shared" si="5"/>
        <v>0</v>
      </c>
      <c r="Y34" s="203">
        <f t="shared" si="5"/>
        <v>27000</v>
      </c>
      <c r="Z34" s="203">
        <f t="shared" si="5"/>
        <v>0</v>
      </c>
      <c r="AA34" s="160">
        <f t="shared" si="5"/>
        <v>0</v>
      </c>
      <c r="AB34" s="203">
        <f t="shared" si="5"/>
        <v>50000</v>
      </c>
      <c r="AC34" s="160">
        <f t="shared" si="5"/>
        <v>250000</v>
      </c>
      <c r="AD34" s="254">
        <f t="shared" ref="AD34:AN34" si="6">SUM(AD29+AD32)</f>
        <v>843000</v>
      </c>
      <c r="AE34" s="203">
        <f t="shared" si="6"/>
        <v>543000</v>
      </c>
      <c r="AF34" s="268">
        <f t="shared" si="6"/>
        <v>1386000</v>
      </c>
      <c r="AG34" s="276">
        <f t="shared" si="6"/>
        <v>0</v>
      </c>
      <c r="AH34" s="203">
        <f t="shared" si="6"/>
        <v>0</v>
      </c>
      <c r="AI34" s="203">
        <f t="shared" si="6"/>
        <v>0</v>
      </c>
      <c r="AJ34" s="203">
        <f t="shared" si="6"/>
        <v>0</v>
      </c>
      <c r="AK34" s="203">
        <f t="shared" si="6"/>
        <v>0</v>
      </c>
      <c r="AL34" s="203">
        <f t="shared" si="6"/>
        <v>0</v>
      </c>
      <c r="AM34" s="296">
        <f t="shared" si="6"/>
        <v>0</v>
      </c>
      <c r="AN34" s="251">
        <f t="shared" si="6"/>
        <v>0</v>
      </c>
      <c r="AO34" s="308" t="s">
        <v>21</v>
      </c>
      <c r="AP34" s="134"/>
      <c r="AQ34" s="1"/>
    </row>
    <row r="35" spans="1:43" ht="24.95" customHeight="1">
      <c r="A35" s="125"/>
      <c r="B35" s="134"/>
      <c r="C35" s="139"/>
      <c r="D35" s="150" t="s">
        <v>218</v>
      </c>
      <c r="E35" s="164"/>
      <c r="F35" s="180" t="s">
        <v>36</v>
      </c>
      <c r="G35" s="186" t="s">
        <v>36</v>
      </c>
      <c r="H35" s="198" t="s">
        <v>36</v>
      </c>
      <c r="I35" s="198" t="s">
        <v>36</v>
      </c>
      <c r="J35" s="198" t="s">
        <v>36</v>
      </c>
      <c r="K35" s="198" t="s">
        <v>36</v>
      </c>
      <c r="L35" s="198" t="s">
        <v>36</v>
      </c>
      <c r="M35" s="201" t="s">
        <v>36</v>
      </c>
      <c r="N35" s="201" t="s">
        <v>36</v>
      </c>
      <c r="O35" s="201" t="s">
        <v>36</v>
      </c>
      <c r="P35" s="201" t="s">
        <v>36</v>
      </c>
      <c r="Q35" s="201" t="s">
        <v>36</v>
      </c>
      <c r="R35" s="201" t="s">
        <v>36</v>
      </c>
      <c r="S35" s="201" t="s">
        <v>36</v>
      </c>
      <c r="T35" s="201" t="s">
        <v>36</v>
      </c>
      <c r="U35" s="198" t="s">
        <v>36</v>
      </c>
      <c r="V35" s="198" t="s">
        <v>36</v>
      </c>
      <c r="W35" s="201" t="s">
        <v>36</v>
      </c>
      <c r="X35" s="198" t="s">
        <v>36</v>
      </c>
      <c r="Y35" s="201" t="s">
        <v>36</v>
      </c>
      <c r="Z35" s="201" t="s">
        <v>36</v>
      </c>
      <c r="AA35" s="201" t="s">
        <v>36</v>
      </c>
      <c r="AB35" s="201" t="s">
        <v>36</v>
      </c>
      <c r="AC35" s="201" t="s">
        <v>36</v>
      </c>
      <c r="AD35" s="201" t="s">
        <v>36</v>
      </c>
      <c r="AE35" s="264" t="s">
        <v>36</v>
      </c>
      <c r="AF35" s="190" t="s">
        <v>36</v>
      </c>
      <c r="AG35" s="280" t="s">
        <v>36</v>
      </c>
      <c r="AH35" s="201" t="s">
        <v>36</v>
      </c>
      <c r="AI35" s="201" t="s">
        <v>36</v>
      </c>
      <c r="AJ35" s="201" t="s">
        <v>36</v>
      </c>
      <c r="AK35" s="201" t="s">
        <v>36</v>
      </c>
      <c r="AL35" s="201" t="s">
        <v>36</v>
      </c>
      <c r="AM35" s="297" t="s">
        <v>36</v>
      </c>
      <c r="AN35" s="190" t="s">
        <v>36</v>
      </c>
      <c r="AO35" s="312" t="s">
        <v>21</v>
      </c>
      <c r="AP35" s="134"/>
      <c r="AQ35" s="134"/>
    </row>
    <row r="36" spans="1:43" ht="24.95" customHeight="1">
      <c r="A36" s="126" t="s">
        <v>199</v>
      </c>
      <c r="B36" s="126"/>
      <c r="C36" s="126"/>
      <c r="D36" s="151">
        <f>D34</f>
        <v>280000</v>
      </c>
      <c r="E36" s="166">
        <f>E34</f>
        <v>1386000</v>
      </c>
      <c r="F36" s="166"/>
      <c r="G36" s="191">
        <f>E36-G34</f>
        <v>1386000</v>
      </c>
      <c r="H36" s="204">
        <f t="shared" ref="H36:AC36" si="7">G36-H34</f>
        <v>1383000</v>
      </c>
      <c r="I36" s="204">
        <f t="shared" si="7"/>
        <v>1383000</v>
      </c>
      <c r="J36" s="204">
        <f t="shared" si="7"/>
        <v>1083000</v>
      </c>
      <c r="K36" s="204">
        <f t="shared" si="7"/>
        <v>1073000</v>
      </c>
      <c r="L36" s="204">
        <f t="shared" si="7"/>
        <v>1073000</v>
      </c>
      <c r="M36" s="204">
        <f t="shared" si="7"/>
        <v>1073000</v>
      </c>
      <c r="N36" s="204">
        <f t="shared" si="7"/>
        <v>1073000</v>
      </c>
      <c r="O36" s="204">
        <f t="shared" si="7"/>
        <v>1073000</v>
      </c>
      <c r="P36" s="204">
        <f t="shared" si="7"/>
        <v>1073000</v>
      </c>
      <c r="Q36" s="204">
        <f t="shared" si="7"/>
        <v>1073000</v>
      </c>
      <c r="R36" s="204">
        <f t="shared" si="7"/>
        <v>1073000</v>
      </c>
      <c r="S36" s="204">
        <f t="shared" si="7"/>
        <v>1073000</v>
      </c>
      <c r="T36" s="204">
        <f t="shared" si="7"/>
        <v>1073000</v>
      </c>
      <c r="U36" s="225">
        <f t="shared" si="7"/>
        <v>1073000</v>
      </c>
      <c r="V36" s="204">
        <f t="shared" si="7"/>
        <v>1073000</v>
      </c>
      <c r="W36" s="204">
        <f t="shared" si="7"/>
        <v>870000</v>
      </c>
      <c r="X36" s="225">
        <f t="shared" si="7"/>
        <v>870000</v>
      </c>
      <c r="Y36" s="204">
        <f t="shared" si="7"/>
        <v>843000</v>
      </c>
      <c r="Z36" s="204">
        <f t="shared" si="7"/>
        <v>843000</v>
      </c>
      <c r="AA36" s="204">
        <f t="shared" si="7"/>
        <v>843000</v>
      </c>
      <c r="AB36" s="204">
        <f t="shared" si="7"/>
        <v>793000</v>
      </c>
      <c r="AC36" s="204">
        <f t="shared" si="7"/>
        <v>543000</v>
      </c>
      <c r="AD36" s="204">
        <f>SUM(E36-AD34)</f>
        <v>543000</v>
      </c>
      <c r="AE36" s="225">
        <f>SUM(E36-AE34)</f>
        <v>843000</v>
      </c>
      <c r="AF36" s="191">
        <f>SUM(E36-AF34)</f>
        <v>0</v>
      </c>
      <c r="AG36" s="281">
        <f t="shared" ref="AG36:AN36" si="8">SUM(AF36-AG34)</f>
        <v>0</v>
      </c>
      <c r="AH36" s="204">
        <f t="shared" si="8"/>
        <v>0</v>
      </c>
      <c r="AI36" s="204">
        <f t="shared" si="8"/>
        <v>0</v>
      </c>
      <c r="AJ36" s="204">
        <f t="shared" si="8"/>
        <v>0</v>
      </c>
      <c r="AK36" s="204">
        <f t="shared" si="8"/>
        <v>0</v>
      </c>
      <c r="AL36" s="204">
        <f t="shared" si="8"/>
        <v>0</v>
      </c>
      <c r="AM36" s="298">
        <f t="shared" si="8"/>
        <v>0</v>
      </c>
      <c r="AN36" s="191">
        <f t="shared" si="8"/>
        <v>0</v>
      </c>
      <c r="AO36" s="313" t="s">
        <v>21</v>
      </c>
      <c r="AP36" s="134"/>
      <c r="AQ36" s="134"/>
    </row>
    <row r="37" spans="1:43" ht="24.95" customHeight="1">
      <c r="A37" s="126"/>
      <c r="B37" s="126"/>
      <c r="C37" s="126"/>
      <c r="D37" s="151"/>
      <c r="E37" s="166"/>
      <c r="F37" s="166"/>
      <c r="G37" s="191"/>
      <c r="H37" s="204"/>
      <c r="I37" s="204"/>
      <c r="J37" s="204"/>
      <c r="K37" s="204"/>
      <c r="L37" s="204"/>
      <c r="M37" s="204"/>
      <c r="N37" s="204"/>
      <c r="O37" s="204"/>
      <c r="P37" s="204"/>
      <c r="Q37" s="204"/>
      <c r="R37" s="204"/>
      <c r="S37" s="204"/>
      <c r="T37" s="204"/>
      <c r="U37" s="225"/>
      <c r="V37" s="204"/>
      <c r="W37" s="204"/>
      <c r="X37" s="225"/>
      <c r="Y37" s="204"/>
      <c r="Z37" s="204"/>
      <c r="AA37" s="204"/>
      <c r="AB37" s="204"/>
      <c r="AC37" s="204"/>
      <c r="AD37" s="204"/>
      <c r="AE37" s="225"/>
      <c r="AF37" s="191"/>
      <c r="AG37" s="282"/>
      <c r="AH37" s="287"/>
      <c r="AI37" s="287"/>
      <c r="AJ37" s="287"/>
      <c r="AK37" s="287"/>
      <c r="AL37" s="287"/>
      <c r="AM37" s="299"/>
      <c r="AN37" s="191"/>
      <c r="AO37" s="313"/>
      <c r="AP37" s="134"/>
      <c r="AQ37" s="134"/>
    </row>
    <row r="38" spans="1:43" ht="15" customHeight="1"/>
  </sheetData>
  <mergeCells count="89">
    <mergeCell ref="S2:T2"/>
    <mergeCell ref="AM2:AN2"/>
    <mergeCell ref="G4:I4"/>
    <mergeCell ref="J4:U4"/>
    <mergeCell ref="V4:X4"/>
    <mergeCell ref="Y4:AA4"/>
    <mergeCell ref="AB4:AC4"/>
    <mergeCell ref="AG4:AM4"/>
    <mergeCell ref="E34:F34"/>
    <mergeCell ref="A4:A7"/>
    <mergeCell ref="B4:C6"/>
    <mergeCell ref="AF4:AF5"/>
    <mergeCell ref="AN4:AN6"/>
    <mergeCell ref="AO4:AO6"/>
    <mergeCell ref="AP4:AP7"/>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G5:AG6"/>
    <mergeCell ref="AH5:AH6"/>
    <mergeCell ref="AI5:AI6"/>
    <mergeCell ref="AJ5:AJ6"/>
    <mergeCell ref="AK5:AK6"/>
    <mergeCell ref="AL5:AL6"/>
    <mergeCell ref="AM5:AM6"/>
    <mergeCell ref="A28:B29"/>
    <mergeCell ref="C28:C29"/>
    <mergeCell ref="A30:D32"/>
    <mergeCell ref="F30:F32"/>
    <mergeCell ref="AE30:AE32"/>
    <mergeCell ref="A33:C34"/>
    <mergeCell ref="A36:C37"/>
    <mergeCell ref="D36:D37"/>
    <mergeCell ref="E36:F37"/>
    <mergeCell ref="G36:G37"/>
    <mergeCell ref="H36:H37"/>
    <mergeCell ref="I36:I37"/>
    <mergeCell ref="J36:J37"/>
    <mergeCell ref="K36:K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G36:AG37"/>
    <mergeCell ref="AH36:AH37"/>
    <mergeCell ref="AI36:AI37"/>
    <mergeCell ref="AJ36:AJ37"/>
    <mergeCell ref="AK36:AK37"/>
    <mergeCell ref="AL36:AL37"/>
    <mergeCell ref="AM36:AM37"/>
    <mergeCell ref="AN36:AN37"/>
    <mergeCell ref="AO36:AO37"/>
  </mergeCells>
  <phoneticPr fontId="2"/>
  <pageMargins left="0.39370078740157483" right="0.35433070866141736" top="0.39370078740157483" bottom="0.31496062992125984" header="0.51181102362204722" footer="0.51181102362204722"/>
  <pageSetup paperSize="8" scale="65" fitToWidth="1" fitToHeight="1" pageOrder="overThenDown" orientation="landscape" usePrinterDefaults="1" horizontalDpi="300" verticalDpi="300" r:id="rId1"/>
  <headerFooter alignWithMargins="0"/>
  <colBreaks count="1" manualBreakCount="1">
    <brk id="2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S32"/>
  <sheetViews>
    <sheetView showZeros="0" view="pageBreakPreview" zoomScale="55" zoomScaleSheetLayoutView="55" workbookViewId="0">
      <selection activeCell="V19" sqref="V19"/>
    </sheetView>
  </sheetViews>
  <sheetFormatPr defaultColWidth="8.625" defaultRowHeight="13.5"/>
  <cols>
    <col min="1" max="4" width="3.625" style="1" customWidth="1"/>
    <col min="5" max="5" width="32.125" style="1" customWidth="1"/>
    <col min="6" max="6" width="18.25" style="1" customWidth="1"/>
    <col min="7" max="7" width="32.875" style="1" customWidth="1"/>
    <col min="8" max="8" width="8.375" style="1" customWidth="1"/>
  </cols>
  <sheetData>
    <row r="1" spans="1:19" s="318" customFormat="1" ht="24" customHeight="1">
      <c r="A1" s="320">
        <f>様式１!A1</f>
        <v>6</v>
      </c>
      <c r="B1" s="320"/>
      <c r="C1" s="320"/>
      <c r="D1" s="320"/>
      <c r="E1" s="331" t="s">
        <v>1</v>
      </c>
      <c r="I1" s="331" t="s">
        <v>184</v>
      </c>
      <c r="R1" s="321" t="s">
        <v>115</v>
      </c>
      <c r="S1" s="367" t="s">
        <v>235</v>
      </c>
    </row>
    <row r="2" spans="1:19" ht="24" customHeight="1">
      <c r="A2" s="321"/>
      <c r="B2" s="321"/>
      <c r="C2" s="330"/>
      <c r="D2" s="330"/>
      <c r="E2" s="332" t="str">
        <f>様式１!G3&amp;"集落"</f>
        <v>真庭２０集落</v>
      </c>
      <c r="G2" s="346"/>
    </row>
    <row r="3" spans="1:19" ht="9.75" customHeight="1">
      <c r="A3" s="321"/>
      <c r="B3" s="321"/>
      <c r="C3" s="330"/>
      <c r="D3" s="330"/>
    </row>
    <row r="4" spans="1:19" s="319" customFormat="1" ht="24" customHeight="1">
      <c r="A4" s="35" t="s">
        <v>61</v>
      </c>
      <c r="B4" s="35"/>
      <c r="C4" s="35"/>
      <c r="D4" s="35"/>
      <c r="E4" s="35" t="s">
        <v>237</v>
      </c>
      <c r="F4" s="35" t="s">
        <v>162</v>
      </c>
      <c r="G4" s="35" t="s">
        <v>238</v>
      </c>
      <c r="H4" s="319"/>
      <c r="I4" s="350" t="s">
        <v>34</v>
      </c>
      <c r="J4" s="350"/>
      <c r="K4" s="365"/>
      <c r="L4" s="365"/>
      <c r="M4" s="365"/>
      <c r="N4" s="365"/>
      <c r="O4" s="365"/>
      <c r="P4" s="365"/>
      <c r="Q4" s="365"/>
      <c r="R4" s="365"/>
      <c r="S4" s="368"/>
    </row>
    <row r="5" spans="1:19" s="2" customFormat="1" ht="24" customHeight="1">
      <c r="A5" s="322" t="s">
        <v>124</v>
      </c>
      <c r="B5" s="322"/>
      <c r="C5" s="322"/>
      <c r="D5" s="322"/>
      <c r="E5" s="333" t="s">
        <v>239</v>
      </c>
      <c r="F5" s="339"/>
      <c r="G5" s="347"/>
      <c r="I5" s="351" t="s">
        <v>240</v>
      </c>
      <c r="S5" s="369"/>
    </row>
    <row r="6" spans="1:19" s="117" customFormat="1" ht="30.75" customHeight="1">
      <c r="A6" s="323">
        <v>44652</v>
      </c>
      <c r="B6" s="323"/>
      <c r="C6" s="323"/>
      <c r="D6" s="323"/>
      <c r="E6" s="334" t="s">
        <v>145</v>
      </c>
      <c r="F6" s="340">
        <v>3000</v>
      </c>
      <c r="G6" s="334" t="s">
        <v>270</v>
      </c>
      <c r="I6" s="352" t="s">
        <v>242</v>
      </c>
      <c r="J6" s="360"/>
      <c r="K6" s="360"/>
      <c r="L6" s="360"/>
      <c r="M6" s="360"/>
      <c r="N6" s="360"/>
      <c r="O6" s="360"/>
      <c r="P6" s="360"/>
      <c r="Q6" s="360"/>
      <c r="R6" s="360"/>
      <c r="S6" s="370"/>
    </row>
    <row r="7" spans="1:19" s="117" customFormat="1" ht="30.75" customHeight="1">
      <c r="A7" s="323">
        <v>44661</v>
      </c>
      <c r="B7" s="323"/>
      <c r="C7" s="323"/>
      <c r="D7" s="323"/>
      <c r="E7" s="334" t="s">
        <v>212</v>
      </c>
      <c r="F7" s="340">
        <v>300000</v>
      </c>
      <c r="G7" s="334" t="s">
        <v>97</v>
      </c>
      <c r="I7" s="353" t="s">
        <v>276</v>
      </c>
      <c r="J7" s="360"/>
      <c r="K7" s="360"/>
      <c r="L7" s="360"/>
      <c r="M7" s="360"/>
      <c r="N7" s="360"/>
      <c r="O7" s="360"/>
      <c r="P7" s="360"/>
      <c r="Q7" s="360"/>
      <c r="R7" s="360"/>
      <c r="S7" s="370"/>
    </row>
    <row r="8" spans="1:19" s="117" customFormat="1" ht="30.75" customHeight="1">
      <c r="A8" s="323">
        <v>44682</v>
      </c>
      <c r="B8" s="323"/>
      <c r="C8" s="323"/>
      <c r="D8" s="323"/>
      <c r="E8" s="334" t="s">
        <v>143</v>
      </c>
      <c r="F8" s="340">
        <v>50000</v>
      </c>
      <c r="G8" s="334" t="s">
        <v>272</v>
      </c>
      <c r="I8" s="353"/>
      <c r="J8" s="360"/>
      <c r="K8" s="360"/>
      <c r="L8" s="360"/>
      <c r="M8" s="360"/>
      <c r="N8" s="360"/>
      <c r="O8" s="360"/>
      <c r="P8" s="360"/>
      <c r="Q8" s="360"/>
      <c r="R8" s="360"/>
      <c r="S8" s="370"/>
    </row>
    <row r="9" spans="1:19" s="117" customFormat="1" ht="30.75" customHeight="1">
      <c r="A9" s="323">
        <v>44696</v>
      </c>
      <c r="B9" s="323"/>
      <c r="C9" s="323"/>
      <c r="D9" s="323"/>
      <c r="E9" s="334" t="s">
        <v>271</v>
      </c>
      <c r="F9" s="340">
        <v>250000</v>
      </c>
      <c r="G9" s="334"/>
      <c r="I9" s="353"/>
      <c r="J9" s="360"/>
      <c r="K9" s="360"/>
      <c r="L9" s="360"/>
      <c r="M9" s="360"/>
      <c r="N9" s="360"/>
      <c r="O9" s="360"/>
      <c r="P9" s="360"/>
      <c r="Q9" s="360"/>
      <c r="R9" s="360"/>
      <c r="S9" s="370"/>
    </row>
    <row r="10" spans="1:19" s="117" customFormat="1" ht="30.75" customHeight="1">
      <c r="A10" s="323">
        <v>44713</v>
      </c>
      <c r="B10" s="323"/>
      <c r="C10" s="323"/>
      <c r="D10" s="323"/>
      <c r="E10" s="334" t="s">
        <v>266</v>
      </c>
      <c r="F10" s="340">
        <v>10000</v>
      </c>
      <c r="G10" s="334"/>
      <c r="I10" s="353" t="s">
        <v>262</v>
      </c>
      <c r="J10" s="360"/>
      <c r="K10" s="360"/>
      <c r="L10" s="360"/>
      <c r="M10" s="360"/>
      <c r="N10" s="360"/>
      <c r="O10" s="360"/>
      <c r="P10" s="360"/>
      <c r="Q10" s="360"/>
      <c r="R10" s="360"/>
      <c r="S10" s="370"/>
    </row>
    <row r="11" spans="1:19" ht="30.75" customHeight="1">
      <c r="A11" s="323"/>
      <c r="B11" s="323"/>
      <c r="C11" s="323"/>
      <c r="D11" s="323"/>
      <c r="E11" s="334"/>
      <c r="F11" s="340"/>
      <c r="G11" s="334"/>
      <c r="H11" s="117"/>
      <c r="I11" s="354" t="s">
        <v>264</v>
      </c>
      <c r="J11" s="361"/>
      <c r="K11" s="361"/>
      <c r="L11" s="361"/>
      <c r="M11" s="361"/>
      <c r="N11" s="361"/>
      <c r="O11" s="361"/>
      <c r="P11" s="361"/>
      <c r="Q11" s="361"/>
      <c r="R11" s="361"/>
      <c r="S11" s="371"/>
    </row>
    <row r="12" spans="1:19" ht="30.75" customHeight="1">
      <c r="A12" s="323">
        <v>44802</v>
      </c>
      <c r="B12" s="323"/>
      <c r="C12" s="323"/>
      <c r="D12" s="323"/>
      <c r="E12" s="334" t="s">
        <v>259</v>
      </c>
      <c r="F12" s="340">
        <v>27000</v>
      </c>
      <c r="G12" s="334" t="s">
        <v>260</v>
      </c>
      <c r="H12" s="117"/>
      <c r="I12" s="353" t="s">
        <v>265</v>
      </c>
      <c r="J12" s="360"/>
      <c r="K12" s="360"/>
      <c r="L12" s="360"/>
      <c r="M12" s="360"/>
      <c r="N12" s="360"/>
      <c r="O12" s="360"/>
      <c r="P12" s="360"/>
      <c r="Q12" s="360"/>
      <c r="R12" s="360"/>
      <c r="S12" s="370"/>
    </row>
    <row r="13" spans="1:19" ht="30.75" customHeight="1">
      <c r="A13" s="323"/>
      <c r="B13" s="323"/>
      <c r="C13" s="323"/>
      <c r="D13" s="323"/>
      <c r="E13" s="334"/>
      <c r="F13" s="340"/>
      <c r="G13" s="334" t="s">
        <v>94</v>
      </c>
      <c r="H13" s="117"/>
      <c r="I13" s="355"/>
      <c r="J13" s="360"/>
      <c r="K13" s="360"/>
      <c r="L13" s="360"/>
      <c r="M13" s="360"/>
      <c r="N13" s="360"/>
      <c r="O13" s="360"/>
      <c r="P13" s="360"/>
      <c r="Q13" s="360"/>
      <c r="R13" s="360"/>
      <c r="S13" s="370"/>
    </row>
    <row r="14" spans="1:19" ht="30.75" customHeight="1">
      <c r="A14" s="323"/>
      <c r="B14" s="323"/>
      <c r="C14" s="323"/>
      <c r="D14" s="323"/>
      <c r="E14" s="334"/>
      <c r="F14" s="340"/>
      <c r="G14" s="334" t="s">
        <v>261</v>
      </c>
      <c r="H14" s="117"/>
      <c r="I14" s="356"/>
      <c r="J14" s="361"/>
      <c r="K14" s="361"/>
      <c r="L14" s="361"/>
      <c r="M14" s="361"/>
      <c r="N14" s="361"/>
      <c r="O14" s="361"/>
      <c r="P14" s="361"/>
      <c r="Q14" s="361"/>
      <c r="R14" s="361"/>
      <c r="S14" s="371"/>
    </row>
    <row r="15" spans="1:19" ht="30.75" customHeight="1">
      <c r="A15" s="323">
        <v>44832</v>
      </c>
      <c r="B15" s="323"/>
      <c r="C15" s="323"/>
      <c r="D15" s="323"/>
      <c r="E15" s="334" t="s">
        <v>47</v>
      </c>
      <c r="F15" s="340"/>
      <c r="G15" s="334"/>
      <c r="H15" s="117"/>
      <c r="I15" s="355"/>
      <c r="J15" s="360"/>
      <c r="K15" s="360"/>
      <c r="L15" s="360"/>
      <c r="M15" s="360"/>
      <c r="N15" s="360"/>
      <c r="O15" s="360"/>
      <c r="P15" s="360"/>
      <c r="Q15" s="360"/>
      <c r="R15" s="360"/>
      <c r="S15" s="370"/>
    </row>
    <row r="16" spans="1:19" ht="24" customHeight="1">
      <c r="A16" s="323"/>
      <c r="B16" s="323"/>
      <c r="C16" s="323"/>
      <c r="D16" s="323"/>
      <c r="E16" s="334"/>
      <c r="F16" s="340"/>
      <c r="G16" s="334"/>
      <c r="H16" s="117"/>
      <c r="I16" s="355"/>
      <c r="J16" s="360"/>
      <c r="K16" s="360"/>
      <c r="L16" s="360"/>
      <c r="M16" s="360"/>
      <c r="N16" s="360"/>
      <c r="O16" s="360"/>
      <c r="P16" s="360"/>
      <c r="Q16" s="360"/>
      <c r="R16" s="360"/>
      <c r="S16" s="370"/>
    </row>
    <row r="17" spans="1:19" ht="24" customHeight="1">
      <c r="A17" s="324">
        <v>44865</v>
      </c>
      <c r="B17" s="324"/>
      <c r="C17" s="324"/>
      <c r="D17" s="324"/>
      <c r="E17" s="335" t="s">
        <v>267</v>
      </c>
      <c r="F17" s="341">
        <v>203000</v>
      </c>
      <c r="G17" s="335" t="s">
        <v>268</v>
      </c>
      <c r="H17" s="117"/>
      <c r="I17" s="356"/>
      <c r="J17" s="361"/>
      <c r="K17" s="361"/>
      <c r="L17" s="361"/>
      <c r="M17" s="361"/>
      <c r="N17" s="361"/>
      <c r="O17" s="361"/>
      <c r="P17" s="361"/>
      <c r="Q17" s="361"/>
      <c r="R17" s="361"/>
      <c r="S17" s="371"/>
    </row>
    <row r="18" spans="1:19" ht="24" customHeight="1">
      <c r="A18" s="324">
        <v>44621</v>
      </c>
      <c r="B18" s="324"/>
      <c r="C18" s="324"/>
      <c r="D18" s="324"/>
      <c r="E18" s="335" t="s">
        <v>269</v>
      </c>
      <c r="F18" s="341">
        <v>50000</v>
      </c>
      <c r="G18" s="335" t="s">
        <v>236</v>
      </c>
      <c r="H18" s="117"/>
      <c r="I18" s="355"/>
      <c r="J18" s="360"/>
      <c r="K18" s="360"/>
      <c r="L18" s="360"/>
      <c r="M18" s="360"/>
      <c r="N18" s="360"/>
      <c r="O18" s="360"/>
      <c r="P18" s="360"/>
      <c r="Q18" s="360"/>
      <c r="R18" s="360"/>
      <c r="S18" s="370"/>
    </row>
    <row r="19" spans="1:19" ht="24" customHeight="1">
      <c r="A19" s="324">
        <v>44621</v>
      </c>
      <c r="B19" s="324"/>
      <c r="C19" s="324"/>
      <c r="D19" s="324"/>
      <c r="E19" s="335" t="s">
        <v>93</v>
      </c>
      <c r="F19" s="341">
        <v>543000</v>
      </c>
      <c r="G19" s="335"/>
      <c r="I19" s="355"/>
      <c r="J19" s="360"/>
      <c r="K19" s="360"/>
      <c r="L19" s="360"/>
      <c r="M19" s="360"/>
      <c r="N19" s="360"/>
      <c r="O19" s="360"/>
      <c r="P19" s="360"/>
      <c r="Q19" s="360"/>
      <c r="R19" s="360"/>
      <c r="S19" s="370"/>
    </row>
    <row r="20" spans="1:19" ht="24" customHeight="1">
      <c r="A20" s="324"/>
      <c r="B20" s="324"/>
      <c r="C20" s="324"/>
      <c r="D20" s="324"/>
      <c r="E20" s="335"/>
      <c r="F20" s="341"/>
      <c r="G20" s="335"/>
      <c r="I20" s="356"/>
      <c r="J20" s="361"/>
      <c r="K20" s="361"/>
      <c r="L20" s="361"/>
      <c r="M20" s="361"/>
      <c r="N20" s="361"/>
      <c r="O20" s="361"/>
      <c r="P20" s="361"/>
      <c r="Q20" s="361"/>
      <c r="R20" s="361"/>
      <c r="S20" s="371"/>
    </row>
    <row r="21" spans="1:19" ht="24" customHeight="1">
      <c r="A21" s="325"/>
      <c r="B21" s="325"/>
      <c r="C21" s="325"/>
      <c r="D21" s="325"/>
      <c r="E21" s="336"/>
      <c r="F21" s="342"/>
      <c r="G21" s="336"/>
      <c r="I21" s="357"/>
      <c r="J21" s="362"/>
      <c r="K21" s="362"/>
      <c r="L21" s="362"/>
      <c r="M21" s="362"/>
      <c r="N21" s="362"/>
      <c r="O21" s="362"/>
      <c r="P21" s="362"/>
      <c r="Q21" s="362"/>
      <c r="R21" s="362"/>
      <c r="S21" s="370"/>
    </row>
    <row r="22" spans="1:19" ht="24" customHeight="1">
      <c r="A22" s="326"/>
      <c r="B22" s="326"/>
      <c r="C22" s="326"/>
      <c r="D22" s="326"/>
      <c r="E22" s="337"/>
      <c r="F22" s="343"/>
      <c r="G22" s="337"/>
      <c r="I22" s="355"/>
      <c r="J22" s="360"/>
      <c r="K22" s="360"/>
      <c r="L22" s="360"/>
      <c r="M22" s="360"/>
      <c r="N22" s="360"/>
      <c r="O22" s="360"/>
      <c r="P22" s="360"/>
      <c r="Q22" s="360"/>
      <c r="R22" s="360"/>
      <c r="S22" s="370"/>
    </row>
    <row r="23" spans="1:19" ht="24" customHeight="1">
      <c r="A23" s="326"/>
      <c r="B23" s="326"/>
      <c r="C23" s="326"/>
      <c r="D23" s="326"/>
      <c r="E23" s="337"/>
      <c r="F23" s="343"/>
      <c r="G23" s="337"/>
      <c r="I23" s="356"/>
      <c r="J23" s="361"/>
      <c r="K23" s="361"/>
      <c r="L23" s="361"/>
      <c r="M23" s="361"/>
      <c r="N23" s="361"/>
      <c r="O23" s="361"/>
      <c r="P23" s="361"/>
      <c r="Q23" s="361"/>
      <c r="R23" s="361"/>
      <c r="S23" s="371"/>
    </row>
    <row r="24" spans="1:19" ht="24" customHeight="1">
      <c r="A24" s="326"/>
      <c r="B24" s="326"/>
      <c r="C24" s="326"/>
      <c r="D24" s="326"/>
      <c r="E24" s="337"/>
      <c r="F24" s="343"/>
      <c r="G24" s="337"/>
      <c r="I24" s="355"/>
      <c r="J24" s="360"/>
      <c r="K24" s="360"/>
      <c r="L24" s="360"/>
      <c r="M24" s="360"/>
      <c r="N24" s="360"/>
      <c r="O24" s="360"/>
      <c r="P24" s="360"/>
      <c r="Q24" s="360"/>
      <c r="R24" s="360"/>
      <c r="S24" s="370"/>
    </row>
    <row r="25" spans="1:19" ht="24" customHeight="1">
      <c r="A25" s="326"/>
      <c r="B25" s="326"/>
      <c r="C25" s="326"/>
      <c r="D25" s="326"/>
      <c r="E25" s="337"/>
      <c r="F25" s="343"/>
      <c r="G25" s="337"/>
      <c r="I25" s="355"/>
      <c r="J25" s="360"/>
      <c r="K25" s="360"/>
      <c r="L25" s="360"/>
      <c r="M25" s="360"/>
      <c r="N25" s="360"/>
      <c r="O25" s="360"/>
      <c r="P25" s="360"/>
      <c r="Q25" s="360"/>
      <c r="R25" s="360"/>
      <c r="S25" s="370"/>
    </row>
    <row r="26" spans="1:19" ht="24" customHeight="1">
      <c r="A26" s="327"/>
      <c r="B26" s="327"/>
      <c r="C26" s="327"/>
      <c r="D26" s="327"/>
      <c r="E26" s="337"/>
      <c r="F26" s="343"/>
      <c r="G26" s="337"/>
      <c r="I26" s="356"/>
      <c r="J26" s="361"/>
      <c r="K26" s="361"/>
      <c r="L26" s="361"/>
      <c r="M26" s="361"/>
      <c r="N26" s="361"/>
      <c r="O26" s="361"/>
      <c r="P26" s="361"/>
      <c r="Q26" s="361"/>
      <c r="R26" s="361"/>
      <c r="S26" s="371"/>
    </row>
    <row r="27" spans="1:19" ht="24" customHeight="1">
      <c r="A27" s="327"/>
      <c r="B27" s="327"/>
      <c r="C27" s="327"/>
      <c r="D27" s="327"/>
      <c r="E27" s="337"/>
      <c r="F27" s="343"/>
      <c r="G27" s="337"/>
      <c r="I27" s="355"/>
      <c r="J27" s="360"/>
      <c r="K27" s="360"/>
      <c r="L27" s="360"/>
      <c r="M27" s="360"/>
      <c r="N27" s="360"/>
      <c r="O27" s="360"/>
      <c r="P27" s="360"/>
      <c r="Q27" s="360"/>
      <c r="R27" s="360"/>
      <c r="S27" s="370"/>
    </row>
    <row r="28" spans="1:19" ht="24" customHeight="1">
      <c r="A28" s="327"/>
      <c r="B28" s="327"/>
      <c r="C28" s="327"/>
      <c r="D28" s="327"/>
      <c r="E28" s="337"/>
      <c r="F28" s="343"/>
      <c r="G28" s="337"/>
      <c r="I28" s="355"/>
      <c r="J28" s="360"/>
      <c r="K28" s="360"/>
      <c r="L28" s="360"/>
      <c r="M28" s="360"/>
      <c r="N28" s="360"/>
      <c r="O28" s="360"/>
      <c r="P28" s="360"/>
      <c r="Q28" s="360"/>
      <c r="R28" s="360"/>
      <c r="S28" s="370"/>
    </row>
    <row r="29" spans="1:19" ht="24" customHeight="1">
      <c r="A29" s="327"/>
      <c r="B29" s="327"/>
      <c r="C29" s="327"/>
      <c r="D29" s="327"/>
      <c r="E29" s="337"/>
      <c r="F29" s="343"/>
      <c r="G29" s="337"/>
      <c r="I29" s="355"/>
      <c r="J29" s="360"/>
      <c r="K29" s="360"/>
      <c r="L29" s="360"/>
      <c r="M29" s="360"/>
      <c r="N29" s="360"/>
      <c r="O29" s="360"/>
      <c r="P29" s="360"/>
      <c r="Q29" s="360"/>
      <c r="R29" s="360"/>
      <c r="S29" s="370"/>
    </row>
    <row r="30" spans="1:19" ht="24" customHeight="1">
      <c r="A30" s="327"/>
      <c r="B30" s="327"/>
      <c r="C30" s="327"/>
      <c r="D30" s="327"/>
      <c r="E30" s="338"/>
      <c r="F30" s="344"/>
      <c r="G30" s="348"/>
      <c r="I30" s="358"/>
      <c r="J30" s="363"/>
      <c r="K30" s="366"/>
      <c r="L30" s="363"/>
      <c r="M30" s="363"/>
      <c r="N30" s="363"/>
      <c r="O30" s="363"/>
      <c r="P30" s="363"/>
      <c r="Q30" s="363"/>
      <c r="R30" s="363"/>
      <c r="S30" s="372"/>
    </row>
    <row r="31" spans="1:19" s="116" customFormat="1" ht="24" customHeight="1">
      <c r="A31" s="328" t="s">
        <v>243</v>
      </c>
      <c r="B31" s="328"/>
      <c r="C31" s="328"/>
      <c r="D31" s="328"/>
      <c r="E31" s="328"/>
      <c r="F31" s="345">
        <f>SUM(F6:F30)</f>
        <v>1436000</v>
      </c>
      <c r="G31" s="349"/>
      <c r="I31" s="359"/>
      <c r="J31" s="364"/>
      <c r="K31" s="364"/>
      <c r="L31" s="364"/>
      <c r="M31" s="364"/>
      <c r="N31" s="364"/>
      <c r="O31" s="364"/>
      <c r="P31" s="364"/>
      <c r="Q31" s="364"/>
      <c r="R31" s="364"/>
      <c r="S31" s="373"/>
    </row>
    <row r="32" spans="1:19" s="117" customFormat="1" ht="24" customHeight="1">
      <c r="A32" s="329" t="s">
        <v>245</v>
      </c>
    </row>
  </sheetData>
  <mergeCells count="30">
    <mergeCell ref="A1:D1"/>
    <mergeCell ref="A4:D4"/>
    <mergeCell ref="I4:J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E31"/>
  </mergeCells>
  <phoneticPr fontId="2"/>
  <pageMargins left="0.27569444444444446" right="0.35416666666666669" top="0.62986111111111109" bottom="0.2361111111111111" header="0.51180555555555551" footer="0.51180555555555551"/>
  <pageSetup paperSize="9" scale="70" fitToWidth="1" fitToHeight="1" orientation="landscape" usePrinterDefaults="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B29"/>
  <sheetViews>
    <sheetView showZeros="0" view="pageBreakPreview" topLeftCell="A10" zoomScale="55" zoomScaleSheetLayoutView="55" workbookViewId="0">
      <selection activeCell="AA34" sqref="AA34"/>
    </sheetView>
  </sheetViews>
  <sheetFormatPr defaultColWidth="3.125" defaultRowHeight="13.5"/>
  <cols>
    <col min="1" max="1" width="6.75" style="374" customWidth="1"/>
    <col min="2" max="2" width="19.25" style="374" customWidth="1"/>
    <col min="3" max="12" width="10" style="374" customWidth="1"/>
    <col min="13" max="14" width="13.375" style="374" customWidth="1"/>
    <col min="15" max="18" width="10.5" style="374" customWidth="1"/>
    <col min="19" max="19" width="19.875" style="374" customWidth="1"/>
    <col min="20" max="20" width="13.5" style="374" customWidth="1"/>
    <col min="21" max="21" width="19.875" style="374" customWidth="1"/>
    <col min="22" max="16384" width="3.125" style="374"/>
  </cols>
  <sheetData>
    <row r="1" spans="1:28" s="375" customFormat="1" ht="21">
      <c r="B1" s="382" t="s">
        <v>246</v>
      </c>
      <c r="C1" s="382"/>
      <c r="D1" s="382"/>
      <c r="E1" s="382"/>
      <c r="F1" s="382"/>
      <c r="G1" s="382"/>
      <c r="H1" s="382"/>
      <c r="I1" s="382"/>
      <c r="J1" s="382"/>
      <c r="K1" s="399"/>
      <c r="L1" s="399"/>
      <c r="M1" s="399"/>
      <c r="N1" s="399"/>
      <c r="O1" s="399"/>
      <c r="P1" s="399"/>
      <c r="Q1" s="399"/>
      <c r="R1" s="399"/>
      <c r="S1" s="399"/>
      <c r="T1" s="399"/>
    </row>
    <row r="2" spans="1:28" ht="20.25">
      <c r="A2" s="376"/>
      <c r="B2" s="382"/>
      <c r="C2" s="382"/>
      <c r="D2" s="382"/>
      <c r="E2" s="382"/>
      <c r="F2" s="382"/>
      <c r="G2" s="382"/>
      <c r="H2" s="382"/>
      <c r="I2" s="382"/>
      <c r="J2" s="382"/>
      <c r="K2" s="376"/>
      <c r="L2" s="400" t="str">
        <f>様式１!G3</f>
        <v>真庭２０</v>
      </c>
      <c r="M2" s="400"/>
      <c r="N2" s="400"/>
      <c r="O2" s="400"/>
      <c r="P2" s="400"/>
      <c r="Q2" s="400"/>
      <c r="R2" s="400"/>
      <c r="S2" s="410" t="s">
        <v>52</v>
      </c>
      <c r="T2" s="410"/>
      <c r="U2" s="1"/>
      <c r="AB2" s="1"/>
    </row>
    <row r="3" spans="1:28" ht="18.75">
      <c r="A3" s="377"/>
      <c r="B3" s="377"/>
      <c r="C3" s="377"/>
      <c r="D3" s="377"/>
      <c r="E3" s="377"/>
      <c r="F3" s="377"/>
      <c r="G3" s="377"/>
      <c r="H3" s="377"/>
      <c r="I3" s="377"/>
      <c r="J3" s="377"/>
      <c r="K3" s="377"/>
      <c r="L3" s="377"/>
      <c r="M3" s="377"/>
      <c r="N3" s="377"/>
      <c r="O3" s="377"/>
      <c r="P3" s="377"/>
      <c r="Q3" s="377"/>
      <c r="R3" s="377"/>
      <c r="S3" s="377"/>
      <c r="T3" s="377">
        <v>1</v>
      </c>
      <c r="U3" s="1"/>
      <c r="AB3" s="1"/>
    </row>
    <row r="4" spans="1:28" ht="18.75" customHeight="1">
      <c r="A4" s="378" t="s">
        <v>122</v>
      </c>
      <c r="B4" s="383"/>
      <c r="C4" s="389" t="s">
        <v>8</v>
      </c>
      <c r="D4" s="389"/>
      <c r="E4" s="389"/>
      <c r="F4" s="389"/>
      <c r="G4" s="389"/>
      <c r="H4" s="389"/>
      <c r="I4" s="389"/>
      <c r="J4" s="389"/>
      <c r="K4" s="389"/>
      <c r="L4" s="389"/>
      <c r="M4" s="401" t="s">
        <v>161</v>
      </c>
      <c r="N4" s="401"/>
      <c r="O4" s="404" t="s">
        <v>247</v>
      </c>
      <c r="P4" s="404"/>
      <c r="Q4" s="407" t="s">
        <v>116</v>
      </c>
      <c r="R4" s="407"/>
      <c r="S4" s="411" t="s">
        <v>248</v>
      </c>
      <c r="T4" s="411"/>
      <c r="U4" s="417" t="s">
        <v>250</v>
      </c>
      <c r="AB4" s="1"/>
    </row>
    <row r="5" spans="1:28" ht="18.75">
      <c r="A5" s="378"/>
      <c r="B5" s="384" t="s">
        <v>244</v>
      </c>
      <c r="C5" s="390" t="s">
        <v>251</v>
      </c>
      <c r="D5" s="390"/>
      <c r="E5" s="390" t="s">
        <v>251</v>
      </c>
      <c r="F5" s="390"/>
      <c r="G5" s="390" t="s">
        <v>251</v>
      </c>
      <c r="H5" s="390"/>
      <c r="I5" s="390" t="s">
        <v>251</v>
      </c>
      <c r="J5" s="390"/>
      <c r="K5" s="390" t="s">
        <v>251</v>
      </c>
      <c r="L5" s="390"/>
      <c r="M5" s="401"/>
      <c r="N5" s="401"/>
      <c r="O5" s="404"/>
      <c r="P5" s="404"/>
      <c r="Q5" s="407"/>
      <c r="R5" s="407"/>
      <c r="S5" s="411"/>
      <c r="T5" s="411"/>
      <c r="U5" s="417"/>
      <c r="AB5" s="1"/>
    </row>
    <row r="6" spans="1:28" ht="34.5" customHeight="1">
      <c r="A6" s="378"/>
      <c r="B6" s="385"/>
      <c r="C6" s="391">
        <v>44682</v>
      </c>
      <c r="D6" s="396"/>
      <c r="E6" s="391">
        <v>44801</v>
      </c>
      <c r="F6" s="396"/>
      <c r="G6" s="397"/>
      <c r="H6" s="397"/>
      <c r="I6" s="398"/>
      <c r="J6" s="398"/>
      <c r="K6" s="398"/>
      <c r="L6" s="398"/>
      <c r="M6" s="401"/>
      <c r="N6" s="401"/>
      <c r="O6" s="404"/>
      <c r="P6" s="404"/>
      <c r="Q6" s="407"/>
      <c r="R6" s="407"/>
      <c r="S6" s="411"/>
      <c r="T6" s="411"/>
      <c r="U6" s="417"/>
      <c r="AB6" s="1"/>
    </row>
    <row r="7" spans="1:28" ht="34.5" customHeight="1">
      <c r="A7" s="378"/>
      <c r="B7" s="386" t="s">
        <v>38</v>
      </c>
      <c r="C7" s="392" t="s">
        <v>226</v>
      </c>
      <c r="D7" s="392"/>
      <c r="E7" s="392" t="s">
        <v>226</v>
      </c>
      <c r="F7" s="392"/>
      <c r="G7" s="392" t="s">
        <v>226</v>
      </c>
      <c r="H7" s="392"/>
      <c r="I7" s="392" t="s">
        <v>226</v>
      </c>
      <c r="J7" s="392"/>
      <c r="K7" s="392" t="s">
        <v>226</v>
      </c>
      <c r="L7" s="392"/>
      <c r="M7" s="401"/>
      <c r="N7" s="401"/>
      <c r="O7" s="404"/>
      <c r="P7" s="404"/>
      <c r="Q7" s="407"/>
      <c r="R7" s="407"/>
      <c r="S7" s="412"/>
      <c r="T7" s="412"/>
      <c r="U7" s="417"/>
      <c r="AB7" s="1"/>
    </row>
    <row r="8" spans="1:28" ht="66" customHeight="1">
      <c r="A8" s="379">
        <v>1</v>
      </c>
      <c r="B8" s="387" t="str">
        <f>様式２!C8</f>
        <v>真庭　太郎</v>
      </c>
      <c r="C8" s="393"/>
      <c r="D8" s="393"/>
      <c r="E8" s="393">
        <v>3000</v>
      </c>
      <c r="F8" s="393"/>
      <c r="G8" s="393"/>
      <c r="H8" s="393"/>
      <c r="I8" s="393"/>
      <c r="J8" s="393"/>
      <c r="K8" s="393"/>
      <c r="L8" s="393"/>
      <c r="M8" s="402">
        <f>様式２!G8</f>
        <v>0</v>
      </c>
      <c r="N8" s="402"/>
      <c r="O8" s="405">
        <f t="shared" ref="O8:O27" si="0">SUM(C8:N8)</f>
        <v>3000</v>
      </c>
      <c r="P8" s="405"/>
      <c r="Q8" s="408">
        <f>様式２!AE8</f>
        <v>105000</v>
      </c>
      <c r="R8" s="408"/>
      <c r="S8" s="413">
        <f t="shared" ref="S8:S27" si="1">SUM(O8)+SUM(Q8)</f>
        <v>108000</v>
      </c>
      <c r="T8" s="415" t="s">
        <v>36</v>
      </c>
      <c r="U8" s="418"/>
      <c r="AB8" s="420"/>
    </row>
    <row r="9" spans="1:28" ht="66" customHeight="1">
      <c r="A9" s="379">
        <v>2</v>
      </c>
      <c r="B9" s="387" t="str">
        <f>様式２!C9</f>
        <v>蒜山　二郎</v>
      </c>
      <c r="C9" s="393">
        <v>50000</v>
      </c>
      <c r="D9" s="393"/>
      <c r="E9" s="393">
        <v>3000</v>
      </c>
      <c r="F9" s="393"/>
      <c r="G9" s="393"/>
      <c r="H9" s="393"/>
      <c r="I9" s="393"/>
      <c r="J9" s="393"/>
      <c r="K9" s="393"/>
      <c r="L9" s="393"/>
      <c r="M9" s="402">
        <f>様式２!G9</f>
        <v>0</v>
      </c>
      <c r="N9" s="402"/>
      <c r="O9" s="405">
        <f t="shared" si="0"/>
        <v>53000</v>
      </c>
      <c r="P9" s="405"/>
      <c r="Q9" s="408">
        <f>様式２!AE9</f>
        <v>80000</v>
      </c>
      <c r="R9" s="408"/>
      <c r="S9" s="413">
        <f t="shared" si="1"/>
        <v>133000</v>
      </c>
      <c r="T9" s="415" t="s">
        <v>36</v>
      </c>
      <c r="U9" s="418"/>
    </row>
    <row r="10" spans="1:28" ht="66" customHeight="1">
      <c r="A10" s="379">
        <v>3</v>
      </c>
      <c r="B10" s="387" t="str">
        <f>様式２!C10</f>
        <v>北房　三郎</v>
      </c>
      <c r="C10" s="393"/>
      <c r="D10" s="393"/>
      <c r="E10" s="393">
        <v>3000</v>
      </c>
      <c r="F10" s="393"/>
      <c r="G10" s="393"/>
      <c r="H10" s="393"/>
      <c r="I10" s="393"/>
      <c r="J10" s="393"/>
      <c r="K10" s="393"/>
      <c r="L10" s="393"/>
      <c r="M10" s="402">
        <f>様式２!G10</f>
        <v>0</v>
      </c>
      <c r="N10" s="402"/>
      <c r="O10" s="405">
        <f t="shared" si="0"/>
        <v>3000</v>
      </c>
      <c r="P10" s="405"/>
      <c r="Q10" s="408">
        <f>様式２!AE10</f>
        <v>172500</v>
      </c>
      <c r="R10" s="408"/>
      <c r="S10" s="413">
        <f t="shared" si="1"/>
        <v>175500</v>
      </c>
      <c r="T10" s="415" t="s">
        <v>36</v>
      </c>
      <c r="U10" s="418"/>
    </row>
    <row r="11" spans="1:28" ht="66" customHeight="1">
      <c r="A11" s="379">
        <v>4</v>
      </c>
      <c r="B11" s="387" t="str">
        <f>様式２!C11</f>
        <v>落合　四郎</v>
      </c>
      <c r="C11" s="393"/>
      <c r="D11" s="393"/>
      <c r="E11" s="393">
        <v>3000</v>
      </c>
      <c r="F11" s="393"/>
      <c r="G11" s="393"/>
      <c r="H11" s="393"/>
      <c r="I11" s="393"/>
      <c r="J11" s="393"/>
      <c r="K11" s="393"/>
      <c r="L11" s="393"/>
      <c r="M11" s="402">
        <f>様式２!G11</f>
        <v>0</v>
      </c>
      <c r="N11" s="402"/>
      <c r="O11" s="405">
        <f t="shared" si="0"/>
        <v>3000</v>
      </c>
      <c r="P11" s="405"/>
      <c r="Q11" s="408">
        <f>様式２!AE11</f>
        <v>70000</v>
      </c>
      <c r="R11" s="408"/>
      <c r="S11" s="413">
        <f t="shared" si="1"/>
        <v>73000</v>
      </c>
      <c r="T11" s="415" t="s">
        <v>36</v>
      </c>
      <c r="U11" s="418"/>
    </row>
    <row r="12" spans="1:28" ht="66" customHeight="1">
      <c r="A12" s="379">
        <v>5</v>
      </c>
      <c r="B12" s="387" t="str">
        <f>様式２!C12</f>
        <v>勝山　五郎</v>
      </c>
      <c r="C12" s="393"/>
      <c r="D12" s="393"/>
      <c r="E12" s="393">
        <v>3000</v>
      </c>
      <c r="F12" s="393"/>
      <c r="G12" s="393"/>
      <c r="H12" s="393"/>
      <c r="I12" s="393"/>
      <c r="J12" s="393"/>
      <c r="K12" s="393"/>
      <c r="L12" s="393"/>
      <c r="M12" s="402">
        <f>様式２!G12</f>
        <v>0</v>
      </c>
      <c r="N12" s="402"/>
      <c r="O12" s="405">
        <f t="shared" si="0"/>
        <v>3000</v>
      </c>
      <c r="P12" s="405"/>
      <c r="Q12" s="408">
        <f>様式２!AE12</f>
        <v>75000</v>
      </c>
      <c r="R12" s="408"/>
      <c r="S12" s="413">
        <f t="shared" si="1"/>
        <v>78000</v>
      </c>
      <c r="T12" s="415" t="s">
        <v>36</v>
      </c>
      <c r="U12" s="418"/>
    </row>
    <row r="13" spans="1:28" ht="66" customHeight="1">
      <c r="A13" s="379">
        <v>6</v>
      </c>
      <c r="B13" s="387" t="str">
        <f>様式２!C13</f>
        <v>美甘六郎</v>
      </c>
      <c r="C13" s="393"/>
      <c r="D13" s="393"/>
      <c r="E13" s="393">
        <v>3000</v>
      </c>
      <c r="F13" s="393"/>
      <c r="G13" s="393"/>
      <c r="H13" s="393"/>
      <c r="I13" s="393"/>
      <c r="J13" s="393"/>
      <c r="K13" s="393"/>
      <c r="L13" s="393"/>
      <c r="M13" s="402">
        <f>様式２!G13</f>
        <v>0</v>
      </c>
      <c r="N13" s="402"/>
      <c r="O13" s="405">
        <f t="shared" si="0"/>
        <v>3000</v>
      </c>
      <c r="P13" s="405"/>
      <c r="Q13" s="408">
        <f>様式２!AE13</f>
        <v>30000</v>
      </c>
      <c r="R13" s="408"/>
      <c r="S13" s="413">
        <f t="shared" si="1"/>
        <v>33000</v>
      </c>
      <c r="T13" s="415" t="s">
        <v>36</v>
      </c>
      <c r="U13" s="418"/>
    </row>
    <row r="14" spans="1:28" ht="66" customHeight="1">
      <c r="A14" s="379">
        <v>7</v>
      </c>
      <c r="B14" s="387" t="str">
        <f>様式２!C14</f>
        <v>湯原　七郎</v>
      </c>
      <c r="C14" s="393"/>
      <c r="D14" s="393"/>
      <c r="E14" s="393">
        <v>3000</v>
      </c>
      <c r="F14" s="393"/>
      <c r="G14" s="393"/>
      <c r="H14" s="393"/>
      <c r="I14" s="393"/>
      <c r="J14" s="393"/>
      <c r="K14" s="393"/>
      <c r="L14" s="393"/>
      <c r="M14" s="402">
        <f>様式２!G14</f>
        <v>0</v>
      </c>
      <c r="N14" s="402"/>
      <c r="O14" s="405">
        <f t="shared" si="0"/>
        <v>3000</v>
      </c>
      <c r="P14" s="405"/>
      <c r="Q14" s="408">
        <f>様式２!AE14</f>
        <v>10500</v>
      </c>
      <c r="R14" s="408"/>
      <c r="S14" s="413">
        <f t="shared" si="1"/>
        <v>13500</v>
      </c>
      <c r="T14" s="415" t="s">
        <v>36</v>
      </c>
      <c r="U14" s="418"/>
    </row>
    <row r="15" spans="1:28" ht="66" customHeight="1">
      <c r="A15" s="379">
        <v>8</v>
      </c>
      <c r="B15" s="387" t="str">
        <f>様式２!C15</f>
        <v>中和　八郎</v>
      </c>
      <c r="C15" s="393"/>
      <c r="D15" s="393"/>
      <c r="E15" s="393">
        <v>3000</v>
      </c>
      <c r="F15" s="393"/>
      <c r="G15" s="393"/>
      <c r="H15" s="393"/>
      <c r="I15" s="393"/>
      <c r="J15" s="393"/>
      <c r="K15" s="393"/>
      <c r="L15" s="393"/>
      <c r="M15" s="402">
        <f>様式２!G15</f>
        <v>0</v>
      </c>
      <c r="N15" s="402"/>
      <c r="O15" s="405">
        <f t="shared" si="0"/>
        <v>3000</v>
      </c>
      <c r="P15" s="405"/>
      <c r="Q15" s="408">
        <f>様式２!AE15</f>
        <v>0</v>
      </c>
      <c r="R15" s="408"/>
      <c r="S15" s="413">
        <f t="shared" si="1"/>
        <v>3000</v>
      </c>
      <c r="T15" s="415" t="s">
        <v>36</v>
      </c>
      <c r="U15" s="418"/>
    </row>
    <row r="16" spans="1:28" ht="66" customHeight="1">
      <c r="A16" s="379">
        <v>9</v>
      </c>
      <c r="B16" s="387" t="str">
        <f>様式２!C16</f>
        <v>川上　九郎</v>
      </c>
      <c r="C16" s="393"/>
      <c r="D16" s="393"/>
      <c r="E16" s="393">
        <v>3000</v>
      </c>
      <c r="F16" s="393"/>
      <c r="G16" s="393"/>
      <c r="H16" s="393"/>
      <c r="I16" s="393"/>
      <c r="J16" s="393"/>
      <c r="K16" s="393"/>
      <c r="L16" s="393"/>
      <c r="M16" s="402">
        <f>様式２!G16</f>
        <v>0</v>
      </c>
      <c r="N16" s="402"/>
      <c r="O16" s="405">
        <f t="shared" si="0"/>
        <v>3000</v>
      </c>
      <c r="P16" s="405"/>
      <c r="Q16" s="408">
        <f>様式２!AE16</f>
        <v>0</v>
      </c>
      <c r="R16" s="408"/>
      <c r="S16" s="413">
        <f t="shared" si="1"/>
        <v>3000</v>
      </c>
      <c r="T16" s="415" t="s">
        <v>36</v>
      </c>
      <c r="U16" s="418"/>
    </row>
    <row r="17" spans="1:21" ht="66" customHeight="1">
      <c r="A17" s="379">
        <v>10</v>
      </c>
      <c r="B17" s="387">
        <f>様式２!C17</f>
        <v>0</v>
      </c>
      <c r="C17" s="393"/>
      <c r="D17" s="393"/>
      <c r="E17" s="393"/>
      <c r="F17" s="393"/>
      <c r="G17" s="393"/>
      <c r="H17" s="393"/>
      <c r="I17" s="393"/>
      <c r="J17" s="393"/>
      <c r="K17" s="393"/>
      <c r="L17" s="393"/>
      <c r="M17" s="402">
        <f>様式２!G17</f>
        <v>0</v>
      </c>
      <c r="N17" s="402"/>
      <c r="O17" s="405">
        <f t="shared" si="0"/>
        <v>0</v>
      </c>
      <c r="P17" s="405"/>
      <c r="Q17" s="408">
        <f>様式２!AE17</f>
        <v>0</v>
      </c>
      <c r="R17" s="408"/>
      <c r="S17" s="413">
        <f t="shared" si="1"/>
        <v>0</v>
      </c>
      <c r="T17" s="415" t="s">
        <v>36</v>
      </c>
      <c r="U17" s="418"/>
    </row>
    <row r="18" spans="1:21" ht="66" customHeight="1">
      <c r="A18" s="379">
        <v>11</v>
      </c>
      <c r="B18" s="387">
        <f>様式２!C18</f>
        <v>0</v>
      </c>
      <c r="C18" s="393"/>
      <c r="D18" s="393"/>
      <c r="E18" s="393"/>
      <c r="F18" s="393"/>
      <c r="G18" s="393"/>
      <c r="H18" s="393"/>
      <c r="I18" s="393"/>
      <c r="J18" s="393"/>
      <c r="K18" s="393"/>
      <c r="L18" s="393"/>
      <c r="M18" s="402">
        <f>様式２!G18</f>
        <v>0</v>
      </c>
      <c r="N18" s="402"/>
      <c r="O18" s="405">
        <f t="shared" si="0"/>
        <v>0</v>
      </c>
      <c r="P18" s="405"/>
      <c r="Q18" s="408">
        <f>様式２!AE18</f>
        <v>0</v>
      </c>
      <c r="R18" s="408"/>
      <c r="S18" s="413">
        <f t="shared" si="1"/>
        <v>0</v>
      </c>
      <c r="T18" s="415" t="s">
        <v>36</v>
      </c>
      <c r="U18" s="418"/>
    </row>
    <row r="19" spans="1:21" ht="66" customHeight="1">
      <c r="A19" s="379">
        <v>12</v>
      </c>
      <c r="B19" s="387">
        <f>様式２!C19</f>
        <v>0</v>
      </c>
      <c r="C19" s="393"/>
      <c r="D19" s="393"/>
      <c r="E19" s="393"/>
      <c r="F19" s="393"/>
      <c r="G19" s="393"/>
      <c r="H19" s="393"/>
      <c r="I19" s="393"/>
      <c r="J19" s="393"/>
      <c r="K19" s="393"/>
      <c r="L19" s="393"/>
      <c r="M19" s="402">
        <f>様式２!G19</f>
        <v>0</v>
      </c>
      <c r="N19" s="402"/>
      <c r="O19" s="405">
        <f t="shared" si="0"/>
        <v>0</v>
      </c>
      <c r="P19" s="405"/>
      <c r="Q19" s="408">
        <f>様式２!AE19</f>
        <v>0</v>
      </c>
      <c r="R19" s="408"/>
      <c r="S19" s="413">
        <f t="shared" si="1"/>
        <v>0</v>
      </c>
      <c r="T19" s="415" t="s">
        <v>36</v>
      </c>
      <c r="U19" s="418"/>
    </row>
    <row r="20" spans="1:21" ht="66" customHeight="1">
      <c r="A20" s="379">
        <v>13</v>
      </c>
      <c r="B20" s="387">
        <f>様式２!C20</f>
        <v>0</v>
      </c>
      <c r="C20" s="393"/>
      <c r="D20" s="393"/>
      <c r="E20" s="393"/>
      <c r="F20" s="393"/>
      <c r="G20" s="393"/>
      <c r="H20" s="393"/>
      <c r="I20" s="393"/>
      <c r="J20" s="393"/>
      <c r="K20" s="393"/>
      <c r="L20" s="393"/>
      <c r="M20" s="402" t="e">
        <f>#REF!</f>
        <v>#REF!</v>
      </c>
      <c r="N20" s="402"/>
      <c r="O20" s="405" t="e">
        <f t="shared" si="0"/>
        <v>#REF!</v>
      </c>
      <c r="P20" s="405"/>
      <c r="Q20" s="408">
        <f>様式２!AE20</f>
        <v>0</v>
      </c>
      <c r="R20" s="408"/>
      <c r="S20" s="413" t="e">
        <f t="shared" si="1"/>
        <v>#REF!</v>
      </c>
      <c r="T20" s="415" t="s">
        <v>36</v>
      </c>
      <c r="U20" s="418"/>
    </row>
    <row r="21" spans="1:21" ht="66" customHeight="1">
      <c r="A21" s="380">
        <v>14</v>
      </c>
      <c r="B21" s="388">
        <f>様式２!C21</f>
        <v>0</v>
      </c>
      <c r="C21" s="394"/>
      <c r="D21" s="394"/>
      <c r="E21" s="394"/>
      <c r="F21" s="394"/>
      <c r="G21" s="394"/>
      <c r="H21" s="394"/>
      <c r="I21" s="394"/>
      <c r="J21" s="394"/>
      <c r="K21" s="394"/>
      <c r="L21" s="394"/>
      <c r="M21" s="403">
        <f>様式２!G21</f>
        <v>0</v>
      </c>
      <c r="N21" s="403"/>
      <c r="O21" s="406">
        <f t="shared" si="0"/>
        <v>0</v>
      </c>
      <c r="P21" s="406"/>
      <c r="Q21" s="409">
        <f>様式２!AE21</f>
        <v>0</v>
      </c>
      <c r="R21" s="409"/>
      <c r="S21" s="413">
        <f t="shared" si="1"/>
        <v>0</v>
      </c>
      <c r="T21" s="415" t="s">
        <v>36</v>
      </c>
      <c r="U21" s="418"/>
    </row>
    <row r="22" spans="1:21" ht="66" customHeight="1">
      <c r="A22" s="379">
        <v>15</v>
      </c>
      <c r="B22" s="387">
        <f>様式２!C22</f>
        <v>0</v>
      </c>
      <c r="C22" s="393"/>
      <c r="D22" s="393"/>
      <c r="E22" s="393"/>
      <c r="F22" s="393"/>
      <c r="G22" s="393"/>
      <c r="H22" s="393"/>
      <c r="I22" s="393"/>
      <c r="J22" s="393"/>
      <c r="K22" s="393"/>
      <c r="L22" s="393"/>
      <c r="M22" s="402">
        <f>様式２!G22</f>
        <v>0</v>
      </c>
      <c r="N22" s="402"/>
      <c r="O22" s="405">
        <f t="shared" si="0"/>
        <v>0</v>
      </c>
      <c r="P22" s="405"/>
      <c r="Q22" s="408">
        <f>様式２!AE22</f>
        <v>0</v>
      </c>
      <c r="R22" s="408"/>
      <c r="S22" s="413">
        <f t="shared" si="1"/>
        <v>0</v>
      </c>
      <c r="T22" s="415" t="s">
        <v>36</v>
      </c>
      <c r="U22" s="418"/>
    </row>
    <row r="23" spans="1:21" ht="66" customHeight="1">
      <c r="A23" s="379">
        <v>16</v>
      </c>
      <c r="B23" s="387">
        <f>様式２!C23</f>
        <v>0</v>
      </c>
      <c r="C23" s="393"/>
      <c r="D23" s="393"/>
      <c r="E23" s="393"/>
      <c r="F23" s="393"/>
      <c r="G23" s="393"/>
      <c r="H23" s="393"/>
      <c r="I23" s="393"/>
      <c r="J23" s="393"/>
      <c r="K23" s="393"/>
      <c r="L23" s="393"/>
      <c r="M23" s="402">
        <f>様式２!G23</f>
        <v>0</v>
      </c>
      <c r="N23" s="402"/>
      <c r="O23" s="405">
        <f t="shared" si="0"/>
        <v>0</v>
      </c>
      <c r="P23" s="405"/>
      <c r="Q23" s="408">
        <f>様式２!AE23</f>
        <v>0</v>
      </c>
      <c r="R23" s="408"/>
      <c r="S23" s="413">
        <f t="shared" si="1"/>
        <v>0</v>
      </c>
      <c r="T23" s="415" t="s">
        <v>36</v>
      </c>
      <c r="U23" s="418"/>
    </row>
    <row r="24" spans="1:21" ht="66" customHeight="1">
      <c r="A24" s="379">
        <v>17</v>
      </c>
      <c r="B24" s="387">
        <f>様式２!C24</f>
        <v>0</v>
      </c>
      <c r="C24" s="393"/>
      <c r="D24" s="393"/>
      <c r="E24" s="393"/>
      <c r="F24" s="393"/>
      <c r="G24" s="393"/>
      <c r="H24" s="393"/>
      <c r="I24" s="393"/>
      <c r="J24" s="393"/>
      <c r="K24" s="393"/>
      <c r="L24" s="393"/>
      <c r="M24" s="402">
        <f>様式２!G24</f>
        <v>0</v>
      </c>
      <c r="N24" s="402"/>
      <c r="O24" s="405">
        <f t="shared" si="0"/>
        <v>0</v>
      </c>
      <c r="P24" s="405"/>
      <c r="Q24" s="408">
        <f>様式２!AE24</f>
        <v>0</v>
      </c>
      <c r="R24" s="408"/>
      <c r="S24" s="413">
        <f t="shared" si="1"/>
        <v>0</v>
      </c>
      <c r="T24" s="415" t="s">
        <v>36</v>
      </c>
      <c r="U24" s="418"/>
    </row>
    <row r="25" spans="1:21" ht="66" customHeight="1">
      <c r="A25" s="379">
        <v>18</v>
      </c>
      <c r="B25" s="387">
        <f>様式２!C25</f>
        <v>0</v>
      </c>
      <c r="C25" s="393"/>
      <c r="D25" s="393"/>
      <c r="E25" s="393"/>
      <c r="F25" s="393"/>
      <c r="G25" s="393"/>
      <c r="H25" s="393"/>
      <c r="I25" s="393"/>
      <c r="J25" s="393"/>
      <c r="K25" s="393"/>
      <c r="L25" s="393"/>
      <c r="M25" s="402">
        <f>様式２!G25</f>
        <v>0</v>
      </c>
      <c r="N25" s="402"/>
      <c r="O25" s="405">
        <f t="shared" si="0"/>
        <v>0</v>
      </c>
      <c r="P25" s="405"/>
      <c r="Q25" s="408">
        <f>様式２!AE25</f>
        <v>0</v>
      </c>
      <c r="R25" s="408"/>
      <c r="S25" s="413">
        <f t="shared" si="1"/>
        <v>0</v>
      </c>
      <c r="T25" s="415" t="s">
        <v>36</v>
      </c>
      <c r="U25" s="418"/>
    </row>
    <row r="26" spans="1:21" ht="66" customHeight="1">
      <c r="A26" s="379">
        <v>19</v>
      </c>
      <c r="B26" s="387">
        <f>様式２!C26</f>
        <v>0</v>
      </c>
      <c r="C26" s="393"/>
      <c r="D26" s="393"/>
      <c r="E26" s="393"/>
      <c r="F26" s="393"/>
      <c r="G26" s="393"/>
      <c r="H26" s="393"/>
      <c r="I26" s="393"/>
      <c r="J26" s="393"/>
      <c r="K26" s="393"/>
      <c r="L26" s="393"/>
      <c r="M26" s="402">
        <f>様式２!G26</f>
        <v>0</v>
      </c>
      <c r="N26" s="402"/>
      <c r="O26" s="405">
        <f t="shared" si="0"/>
        <v>0</v>
      </c>
      <c r="P26" s="405"/>
      <c r="Q26" s="408">
        <f>様式２!AE26</f>
        <v>0</v>
      </c>
      <c r="R26" s="408"/>
      <c r="S26" s="413">
        <f t="shared" si="1"/>
        <v>0</v>
      </c>
      <c r="T26" s="415" t="s">
        <v>36</v>
      </c>
      <c r="U26" s="418"/>
    </row>
    <row r="27" spans="1:21" ht="66" customHeight="1">
      <c r="A27" s="379">
        <v>20</v>
      </c>
      <c r="B27" s="387">
        <f>様式２!C27</f>
        <v>0</v>
      </c>
      <c r="C27" s="393"/>
      <c r="D27" s="393"/>
      <c r="E27" s="393"/>
      <c r="F27" s="393"/>
      <c r="G27" s="393"/>
      <c r="H27" s="393"/>
      <c r="I27" s="393"/>
      <c r="J27" s="393"/>
      <c r="K27" s="393"/>
      <c r="L27" s="393"/>
      <c r="M27" s="402">
        <f>様式２!G27</f>
        <v>0</v>
      </c>
      <c r="N27" s="402"/>
      <c r="O27" s="405">
        <f t="shared" si="0"/>
        <v>0</v>
      </c>
      <c r="P27" s="405"/>
      <c r="Q27" s="408">
        <f>様式２!AE27</f>
        <v>0</v>
      </c>
      <c r="R27" s="408"/>
      <c r="S27" s="413">
        <f t="shared" si="1"/>
        <v>0</v>
      </c>
      <c r="T27" s="415" t="s">
        <v>36</v>
      </c>
      <c r="U27" s="419"/>
    </row>
    <row r="28" spans="1:21" ht="42.75" customHeight="1">
      <c r="A28" s="381" t="s">
        <v>252</v>
      </c>
      <c r="B28" s="381"/>
      <c r="C28" s="381"/>
      <c r="D28" s="381"/>
      <c r="E28" s="381"/>
      <c r="F28" s="381"/>
      <c r="G28" s="381"/>
      <c r="H28" s="381"/>
      <c r="I28" s="381"/>
      <c r="J28" s="381"/>
      <c r="K28" s="381"/>
      <c r="L28" s="381"/>
      <c r="M28" s="381"/>
      <c r="N28" s="381"/>
      <c r="O28" s="381"/>
      <c r="P28" s="381"/>
      <c r="Q28" s="381"/>
      <c r="R28" s="381"/>
      <c r="S28" s="414" t="e">
        <f>SUM(S8:S27)</f>
        <v>#REF!</v>
      </c>
      <c r="T28" s="416" t="s">
        <v>36</v>
      </c>
    </row>
    <row r="29" spans="1:21" ht="62.25" customHeight="1">
      <c r="A29" s="377"/>
      <c r="B29" s="377"/>
      <c r="C29" s="395">
        <f>SUM(C8:D27)</f>
        <v>50000</v>
      </c>
      <c r="D29" s="395"/>
      <c r="E29" s="395">
        <f>SUM(E8:F27)</f>
        <v>27000</v>
      </c>
      <c r="F29" s="395"/>
      <c r="G29" s="395">
        <f>SUM(G8:H27)</f>
        <v>0</v>
      </c>
      <c r="H29" s="395"/>
      <c r="I29" s="395">
        <f>SUM(I8:J27)</f>
        <v>0</v>
      </c>
      <c r="J29" s="395"/>
      <c r="K29" s="395">
        <f>SUM(K8:L27)</f>
        <v>0</v>
      </c>
      <c r="L29" s="395"/>
      <c r="M29" s="395" t="e">
        <f>SUM(M8:N27)</f>
        <v>#REF!</v>
      </c>
      <c r="N29" s="395"/>
      <c r="O29" s="395" t="e">
        <f>SUM(C29:N29)</f>
        <v>#REF!</v>
      </c>
      <c r="P29" s="395"/>
      <c r="Q29" s="395">
        <f>SUM(Q8:R27)</f>
        <v>543000</v>
      </c>
      <c r="R29" s="395"/>
      <c r="S29" s="395" t="e">
        <f>SUM(O29:R29)</f>
        <v>#REF!</v>
      </c>
      <c r="T29" s="395"/>
    </row>
  </sheetData>
  <mergeCells count="196">
    <mergeCell ref="L2:R2"/>
    <mergeCell ref="S2:T2"/>
    <mergeCell ref="C4:L4"/>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S7:T7"/>
    <mergeCell ref="C8:D8"/>
    <mergeCell ref="E8:F8"/>
    <mergeCell ref="G8:H8"/>
    <mergeCell ref="I8:J8"/>
    <mergeCell ref="K8:L8"/>
    <mergeCell ref="M8:N8"/>
    <mergeCell ref="O8:P8"/>
    <mergeCell ref="Q8:R8"/>
    <mergeCell ref="C9:D9"/>
    <mergeCell ref="E9:F9"/>
    <mergeCell ref="G9:H9"/>
    <mergeCell ref="I9:J9"/>
    <mergeCell ref="K9:L9"/>
    <mergeCell ref="M9:N9"/>
    <mergeCell ref="O9:P9"/>
    <mergeCell ref="Q9:R9"/>
    <mergeCell ref="C10:D10"/>
    <mergeCell ref="E10:F10"/>
    <mergeCell ref="G10:H10"/>
    <mergeCell ref="I10:J10"/>
    <mergeCell ref="K10:L10"/>
    <mergeCell ref="M10:N10"/>
    <mergeCell ref="O10:P10"/>
    <mergeCell ref="Q10:R10"/>
    <mergeCell ref="C11:D11"/>
    <mergeCell ref="E11:F11"/>
    <mergeCell ref="G11:H11"/>
    <mergeCell ref="I11:J11"/>
    <mergeCell ref="K11:L11"/>
    <mergeCell ref="M11:N11"/>
    <mergeCell ref="O11:P11"/>
    <mergeCell ref="Q11:R11"/>
    <mergeCell ref="C12:D12"/>
    <mergeCell ref="E12:F12"/>
    <mergeCell ref="G12:H12"/>
    <mergeCell ref="I12:J12"/>
    <mergeCell ref="K12:L12"/>
    <mergeCell ref="M12:N12"/>
    <mergeCell ref="O12:P12"/>
    <mergeCell ref="Q12:R12"/>
    <mergeCell ref="C13:D13"/>
    <mergeCell ref="E13:F13"/>
    <mergeCell ref="G13:H13"/>
    <mergeCell ref="I13:J13"/>
    <mergeCell ref="K13:L13"/>
    <mergeCell ref="M13:N13"/>
    <mergeCell ref="O13:P13"/>
    <mergeCell ref="Q13:R13"/>
    <mergeCell ref="C14:D14"/>
    <mergeCell ref="E14:F14"/>
    <mergeCell ref="G14:H14"/>
    <mergeCell ref="I14:J14"/>
    <mergeCell ref="K14:L14"/>
    <mergeCell ref="M14:N14"/>
    <mergeCell ref="O14:P14"/>
    <mergeCell ref="Q14:R14"/>
    <mergeCell ref="C15:D15"/>
    <mergeCell ref="E15:F15"/>
    <mergeCell ref="G15:H15"/>
    <mergeCell ref="I15:J15"/>
    <mergeCell ref="K15:L15"/>
    <mergeCell ref="M15:N15"/>
    <mergeCell ref="O15:P15"/>
    <mergeCell ref="Q15:R15"/>
    <mergeCell ref="C16:D16"/>
    <mergeCell ref="E16:F16"/>
    <mergeCell ref="G16:H16"/>
    <mergeCell ref="I16:J16"/>
    <mergeCell ref="K16:L16"/>
    <mergeCell ref="M16:N16"/>
    <mergeCell ref="O16:P16"/>
    <mergeCell ref="Q16:R16"/>
    <mergeCell ref="C17:D17"/>
    <mergeCell ref="E17:F17"/>
    <mergeCell ref="G17:H17"/>
    <mergeCell ref="I17:J17"/>
    <mergeCell ref="K17:L17"/>
    <mergeCell ref="M17:N17"/>
    <mergeCell ref="O17:P17"/>
    <mergeCell ref="Q17:R17"/>
    <mergeCell ref="C18:D18"/>
    <mergeCell ref="E18:F18"/>
    <mergeCell ref="G18:H18"/>
    <mergeCell ref="I18:J18"/>
    <mergeCell ref="K18:L18"/>
    <mergeCell ref="M18:N18"/>
    <mergeCell ref="O18:P18"/>
    <mergeCell ref="Q18:R18"/>
    <mergeCell ref="C19:D19"/>
    <mergeCell ref="E19:F19"/>
    <mergeCell ref="G19:H19"/>
    <mergeCell ref="I19:J19"/>
    <mergeCell ref="K19:L19"/>
    <mergeCell ref="M19:N19"/>
    <mergeCell ref="O19:P19"/>
    <mergeCell ref="Q19:R19"/>
    <mergeCell ref="C20:D20"/>
    <mergeCell ref="E20:F20"/>
    <mergeCell ref="G20:H20"/>
    <mergeCell ref="I20:J20"/>
    <mergeCell ref="K20:L20"/>
    <mergeCell ref="M20:N20"/>
    <mergeCell ref="O20:P20"/>
    <mergeCell ref="Q20:R20"/>
    <mergeCell ref="C21:D21"/>
    <mergeCell ref="E21:F21"/>
    <mergeCell ref="G21:H21"/>
    <mergeCell ref="I21:J21"/>
    <mergeCell ref="K21:L21"/>
    <mergeCell ref="M21:N21"/>
    <mergeCell ref="O21:P21"/>
    <mergeCell ref="Q21:R21"/>
    <mergeCell ref="C22:D22"/>
    <mergeCell ref="E22:F22"/>
    <mergeCell ref="G22:H22"/>
    <mergeCell ref="I22:J22"/>
    <mergeCell ref="K22:L22"/>
    <mergeCell ref="M22:N22"/>
    <mergeCell ref="O22:P22"/>
    <mergeCell ref="Q22:R22"/>
    <mergeCell ref="C23:D23"/>
    <mergeCell ref="E23:F23"/>
    <mergeCell ref="G23:H23"/>
    <mergeCell ref="I23:J23"/>
    <mergeCell ref="K23:L23"/>
    <mergeCell ref="M23:N23"/>
    <mergeCell ref="O23:P23"/>
    <mergeCell ref="Q23:R23"/>
    <mergeCell ref="C24:D24"/>
    <mergeCell ref="E24:F24"/>
    <mergeCell ref="G24:H24"/>
    <mergeCell ref="I24:J24"/>
    <mergeCell ref="K24:L24"/>
    <mergeCell ref="M24:N24"/>
    <mergeCell ref="O24:P24"/>
    <mergeCell ref="Q24:R24"/>
    <mergeCell ref="C25:D25"/>
    <mergeCell ref="E25:F25"/>
    <mergeCell ref="G25:H25"/>
    <mergeCell ref="I25:J25"/>
    <mergeCell ref="K25:L25"/>
    <mergeCell ref="M25:N25"/>
    <mergeCell ref="O25:P25"/>
    <mergeCell ref="Q25:R25"/>
    <mergeCell ref="C26:D26"/>
    <mergeCell ref="E26:F26"/>
    <mergeCell ref="G26:H26"/>
    <mergeCell ref="I26:J26"/>
    <mergeCell ref="K26:L26"/>
    <mergeCell ref="M26:N26"/>
    <mergeCell ref="O26:P26"/>
    <mergeCell ref="Q26:R26"/>
    <mergeCell ref="C27:D27"/>
    <mergeCell ref="E27:F27"/>
    <mergeCell ref="G27:H27"/>
    <mergeCell ref="I27:J27"/>
    <mergeCell ref="K27:L27"/>
    <mergeCell ref="M27:N27"/>
    <mergeCell ref="O27:P27"/>
    <mergeCell ref="Q27:R27"/>
    <mergeCell ref="A28:R28"/>
    <mergeCell ref="C29:D29"/>
    <mergeCell ref="E29:F29"/>
    <mergeCell ref="G29:H29"/>
    <mergeCell ref="I29:J29"/>
    <mergeCell ref="K29:L29"/>
    <mergeCell ref="M29:N29"/>
    <mergeCell ref="O29:P29"/>
    <mergeCell ref="Q29:R29"/>
    <mergeCell ref="S29:T29"/>
    <mergeCell ref="B1:J2"/>
    <mergeCell ref="A4:A7"/>
    <mergeCell ref="M4:N7"/>
    <mergeCell ref="O4:P7"/>
    <mergeCell ref="Q4:R7"/>
    <mergeCell ref="S4:T6"/>
    <mergeCell ref="U4:U7"/>
  </mergeCells>
  <phoneticPr fontId="2"/>
  <pageMargins left="0.39370078740157483" right="0.43307086614173218" top="0.55118110236220474" bottom="0.19685039370078741" header="0.51181102362204722" footer="0.51181102362204722"/>
  <pageSetup paperSize="9" scale="33" fitToWidth="1" fitToHeight="1" orientation="landscape" usePrinterDefaults="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W45"/>
  <sheetViews>
    <sheetView tabSelected="1" view="pageBreakPreview" zoomScale="65" zoomScaleNormal="70" zoomScaleSheetLayoutView="65" workbookViewId="0">
      <selection activeCell="N12" sqref="N12"/>
    </sheetView>
  </sheetViews>
  <sheetFormatPr defaultRowHeight="24"/>
  <cols>
    <col min="1" max="1" width="8.625" style="421" customWidth="1"/>
    <col min="2" max="2" width="3" style="421" customWidth="1"/>
    <col min="3" max="8" width="7.75" style="421" customWidth="1"/>
    <col min="9" max="9" width="9.125" style="421" customWidth="1"/>
    <col min="10" max="10" width="7.75" style="421" customWidth="1"/>
    <col min="11" max="11" width="7.125" style="421" customWidth="1"/>
    <col min="12" max="12" width="8.125" style="421" customWidth="1"/>
    <col min="13" max="13" width="13.25" style="421" customWidth="1"/>
    <col min="14" max="14" width="9" style="422" bestFit="1" customWidth="1"/>
    <col min="15" max="16384" width="9" style="421" customWidth="1"/>
  </cols>
  <sheetData>
    <row r="1" spans="1:23" s="2" customFormat="1" ht="18" customHeight="1">
      <c r="A1" s="2" t="s">
        <v>249</v>
      </c>
      <c r="C1" s="447"/>
      <c r="D1" s="460" t="s">
        <v>285</v>
      </c>
      <c r="E1" s="460"/>
      <c r="F1" s="460"/>
      <c r="G1" s="460"/>
      <c r="H1" s="460"/>
      <c r="I1" s="460"/>
      <c r="J1" s="460"/>
      <c r="K1" s="460"/>
      <c r="L1" s="447"/>
      <c r="N1" s="521"/>
    </row>
    <row r="2" spans="1:23" s="2" customFormat="1" ht="15" customHeight="1">
      <c r="C2" s="447"/>
      <c r="D2" s="460"/>
      <c r="E2" s="460"/>
      <c r="F2" s="460"/>
      <c r="G2" s="460"/>
      <c r="H2" s="460"/>
      <c r="I2" s="460"/>
      <c r="J2" s="460"/>
      <c r="K2" s="460"/>
      <c r="L2" s="447"/>
      <c r="N2" s="521"/>
    </row>
    <row r="3" spans="1:23" s="2" customFormat="1" ht="21.75" customHeight="1">
      <c r="C3" s="446"/>
      <c r="D3" s="446"/>
      <c r="E3" s="446"/>
      <c r="F3" s="446"/>
      <c r="G3" s="446"/>
      <c r="H3" s="446"/>
      <c r="I3" s="446"/>
      <c r="J3" s="477" t="s">
        <v>49</v>
      </c>
      <c r="K3" s="484"/>
      <c r="L3" s="491" t="s">
        <v>292</v>
      </c>
      <c r="M3" s="491"/>
      <c r="N3" s="521"/>
    </row>
    <row r="4" spans="1:23" s="2" customFormat="1" ht="44.25" customHeight="1">
      <c r="A4" s="423" t="s">
        <v>191</v>
      </c>
      <c r="B4" s="434">
        <v>45500</v>
      </c>
      <c r="C4" s="448"/>
      <c r="D4" s="448"/>
      <c r="E4" s="448"/>
      <c r="F4" s="474" t="s">
        <v>289</v>
      </c>
      <c r="H4" s="475"/>
      <c r="I4" s="476" t="s">
        <v>210</v>
      </c>
      <c r="J4" s="478" t="s">
        <v>130</v>
      </c>
      <c r="K4" s="485" t="s">
        <v>290</v>
      </c>
      <c r="L4" s="485"/>
      <c r="M4" s="500" t="s">
        <v>295</v>
      </c>
      <c r="N4" s="522" t="s">
        <v>298</v>
      </c>
    </row>
    <row r="5" spans="1:23" s="2" customFormat="1" ht="38.25" customHeight="1">
      <c r="A5" s="423" t="s">
        <v>277</v>
      </c>
      <c r="B5" s="435"/>
      <c r="C5" s="449" t="s">
        <v>228</v>
      </c>
      <c r="D5" s="461"/>
      <c r="E5" s="461"/>
      <c r="F5" s="461"/>
      <c r="G5" s="461"/>
      <c r="H5" s="461"/>
      <c r="I5" s="461"/>
      <c r="J5" s="461"/>
      <c r="K5" s="461"/>
      <c r="L5" s="461"/>
      <c r="M5" s="501"/>
      <c r="N5" s="522" t="s">
        <v>56</v>
      </c>
    </row>
    <row r="6" spans="1:23" s="2" customFormat="1" ht="30" customHeight="1">
      <c r="A6" s="424" t="s">
        <v>278</v>
      </c>
      <c r="B6" s="436" t="s">
        <v>301</v>
      </c>
      <c r="C6" s="450"/>
      <c r="D6" s="462"/>
      <c r="E6" s="462"/>
      <c r="F6" s="462"/>
      <c r="G6" s="462"/>
      <c r="H6" s="462"/>
      <c r="I6" s="462"/>
      <c r="J6" s="462"/>
      <c r="K6" s="462"/>
      <c r="L6" s="462"/>
      <c r="M6" s="502"/>
      <c r="N6" s="523" t="s">
        <v>17</v>
      </c>
      <c r="O6" s="533"/>
      <c r="P6" s="533"/>
      <c r="Q6" s="533"/>
      <c r="R6" s="533"/>
      <c r="S6" s="533"/>
      <c r="T6" s="538" t="s">
        <v>300</v>
      </c>
      <c r="U6" s="533"/>
      <c r="V6" s="533"/>
      <c r="W6" s="533"/>
    </row>
    <row r="7" spans="1:23" s="2" customFormat="1" ht="30" customHeight="1">
      <c r="A7" s="425"/>
      <c r="B7" s="437" t="s">
        <v>282</v>
      </c>
      <c r="C7" s="451"/>
      <c r="D7" s="463"/>
      <c r="E7" s="463"/>
      <c r="F7" s="463"/>
      <c r="G7" s="463"/>
      <c r="H7" s="463"/>
      <c r="I7" s="463"/>
      <c r="J7" s="463"/>
      <c r="K7" s="463"/>
      <c r="L7" s="463"/>
      <c r="M7" s="503"/>
      <c r="N7" s="522"/>
    </row>
    <row r="8" spans="1:23" s="2" customFormat="1" ht="47.25" customHeight="1">
      <c r="A8" s="426"/>
      <c r="B8" s="438" t="s">
        <v>283</v>
      </c>
      <c r="C8" s="452"/>
      <c r="D8" s="464" t="s">
        <v>286</v>
      </c>
      <c r="E8" s="471"/>
      <c r="F8" s="471"/>
      <c r="G8" s="471"/>
      <c r="H8" s="471"/>
      <c r="I8" s="471"/>
      <c r="J8" s="471"/>
      <c r="K8" s="471"/>
      <c r="L8" s="471"/>
      <c r="M8" s="504"/>
      <c r="N8" s="522" t="s">
        <v>215</v>
      </c>
    </row>
    <row r="9" spans="1:23" s="2" customFormat="1" ht="27" customHeight="1">
      <c r="A9" s="427" t="s">
        <v>279</v>
      </c>
      <c r="B9" s="439"/>
      <c r="C9" s="453"/>
      <c r="D9" s="465">
        <v>9</v>
      </c>
      <c r="E9" s="436" t="s">
        <v>287</v>
      </c>
      <c r="F9" s="462"/>
      <c r="G9" s="462"/>
      <c r="H9" s="462"/>
      <c r="I9" s="462"/>
      <c r="J9" s="462"/>
      <c r="K9" s="462"/>
      <c r="L9" s="462"/>
      <c r="M9" s="502"/>
      <c r="N9" s="522" t="s">
        <v>140</v>
      </c>
    </row>
    <row r="10" spans="1:23" s="2" customFormat="1" ht="25.5" customHeight="1">
      <c r="A10" s="428"/>
      <c r="B10" s="440"/>
      <c r="C10" s="454" t="s">
        <v>181</v>
      </c>
      <c r="D10" s="454"/>
      <c r="E10" s="472" t="s">
        <v>288</v>
      </c>
      <c r="F10" s="472"/>
      <c r="G10" s="472"/>
      <c r="H10" s="472"/>
      <c r="I10" s="472"/>
      <c r="J10" s="472"/>
      <c r="K10" s="472"/>
      <c r="L10" s="472"/>
      <c r="M10" s="505"/>
      <c r="N10" s="522"/>
    </row>
    <row r="11" spans="1:23" s="2" customFormat="1" ht="27" customHeight="1">
      <c r="A11" s="429"/>
      <c r="B11" s="441"/>
      <c r="C11" s="455"/>
      <c r="D11" s="466"/>
      <c r="E11" s="473"/>
      <c r="F11" s="473"/>
      <c r="G11" s="473"/>
      <c r="H11" s="473"/>
      <c r="I11" s="473"/>
      <c r="J11" s="473"/>
      <c r="K11" s="473"/>
      <c r="L11" s="473"/>
      <c r="M11" s="506"/>
      <c r="N11" s="522"/>
    </row>
    <row r="12" spans="1:23" s="2" customFormat="1" ht="28.5">
      <c r="A12" s="430" t="s">
        <v>214</v>
      </c>
      <c r="B12" s="442"/>
      <c r="C12" s="442"/>
      <c r="D12" s="442"/>
      <c r="E12" s="442"/>
      <c r="F12" s="442"/>
      <c r="G12" s="442"/>
      <c r="H12" s="442"/>
      <c r="I12" s="442"/>
      <c r="J12" s="479"/>
      <c r="K12" s="486"/>
      <c r="L12" s="486"/>
      <c r="M12" s="507"/>
      <c r="N12" s="524"/>
      <c r="O12" s="534"/>
      <c r="P12" s="534"/>
      <c r="Q12" s="534"/>
      <c r="R12" s="534"/>
      <c r="S12" s="534"/>
      <c r="T12" s="534"/>
      <c r="U12" s="534"/>
      <c r="V12" s="534"/>
      <c r="W12" s="534"/>
    </row>
    <row r="13" spans="1:23" ht="12.75" customHeight="1">
      <c r="A13" s="431"/>
      <c r="B13" s="443"/>
      <c r="C13" s="443"/>
      <c r="D13" s="443"/>
      <c r="E13" s="443"/>
      <c r="F13" s="443"/>
      <c r="G13" s="443"/>
      <c r="H13" s="443"/>
      <c r="I13" s="443"/>
      <c r="J13" s="443"/>
      <c r="K13" s="443"/>
      <c r="L13" s="443"/>
      <c r="M13" s="508"/>
      <c r="N13" s="525"/>
    </row>
    <row r="14" spans="1:23" ht="18.75" customHeight="1">
      <c r="A14" s="431"/>
      <c r="B14" s="443"/>
      <c r="C14" s="456" t="s">
        <v>284</v>
      </c>
      <c r="D14" s="467"/>
      <c r="E14" s="467"/>
      <c r="F14" s="467"/>
      <c r="G14" s="467"/>
      <c r="H14" s="467"/>
      <c r="I14" s="467"/>
      <c r="J14" s="480"/>
      <c r="K14" s="2"/>
      <c r="L14" s="2"/>
      <c r="M14" s="509" t="s">
        <v>177</v>
      </c>
      <c r="N14" s="522"/>
      <c r="O14" s="2"/>
    </row>
    <row r="15" spans="1:23" ht="18.75" customHeight="1">
      <c r="A15" s="431"/>
      <c r="B15" s="443"/>
      <c r="C15" s="457"/>
      <c r="D15" s="468"/>
      <c r="E15" s="468"/>
      <c r="F15" s="468"/>
      <c r="G15" s="468"/>
      <c r="H15" s="468"/>
      <c r="I15" s="468"/>
      <c r="J15" s="481"/>
      <c r="K15" s="2" t="s">
        <v>171</v>
      </c>
      <c r="L15" s="2"/>
      <c r="M15" s="510"/>
      <c r="N15" s="526"/>
      <c r="O15" s="535"/>
    </row>
    <row r="16" spans="1:23" ht="30" customHeight="1">
      <c r="A16" s="431"/>
      <c r="B16" s="443"/>
      <c r="C16" s="457"/>
      <c r="D16" s="468"/>
      <c r="E16" s="468"/>
      <c r="F16" s="468"/>
      <c r="G16" s="468"/>
      <c r="H16" s="468"/>
      <c r="I16" s="468"/>
      <c r="J16" s="481"/>
      <c r="K16" s="487" t="s">
        <v>291</v>
      </c>
      <c r="L16" s="492"/>
      <c r="M16" s="511"/>
      <c r="N16" s="527" t="s">
        <v>299</v>
      </c>
      <c r="O16" s="535"/>
    </row>
    <row r="17" spans="1:15" ht="18.75" customHeight="1">
      <c r="A17" s="431"/>
      <c r="B17" s="443"/>
      <c r="C17" s="457"/>
      <c r="D17" s="468"/>
      <c r="E17" s="468"/>
      <c r="F17" s="468"/>
      <c r="G17" s="468"/>
      <c r="H17" s="468"/>
      <c r="I17" s="468"/>
      <c r="J17" s="481"/>
      <c r="K17" s="488"/>
      <c r="L17" s="493"/>
      <c r="M17" s="512"/>
      <c r="N17" s="526"/>
      <c r="O17" s="535"/>
    </row>
    <row r="18" spans="1:15" ht="18.75" customHeight="1">
      <c r="A18" s="431"/>
      <c r="B18" s="443"/>
      <c r="C18" s="457"/>
      <c r="D18" s="468"/>
      <c r="E18" s="468"/>
      <c r="F18" s="468"/>
      <c r="G18" s="468"/>
      <c r="H18" s="468"/>
      <c r="I18" s="468"/>
      <c r="J18" s="481"/>
      <c r="K18" s="488"/>
      <c r="L18" s="493"/>
      <c r="M18" s="512"/>
      <c r="N18" s="526"/>
      <c r="O18" s="535"/>
    </row>
    <row r="19" spans="1:15" ht="18.75" customHeight="1">
      <c r="A19" s="431"/>
      <c r="B19" s="443"/>
      <c r="C19" s="457"/>
      <c r="D19" s="468"/>
      <c r="E19" s="468"/>
      <c r="F19" s="468"/>
      <c r="G19" s="468"/>
      <c r="H19" s="468"/>
      <c r="I19" s="468"/>
      <c r="J19" s="481"/>
      <c r="K19" s="488"/>
      <c r="L19" s="493"/>
      <c r="M19" s="512"/>
      <c r="N19" s="526"/>
      <c r="O19" s="535"/>
    </row>
    <row r="20" spans="1:15" ht="18.75" customHeight="1">
      <c r="A20" s="431"/>
      <c r="B20" s="443"/>
      <c r="C20" s="457"/>
      <c r="D20" s="468"/>
      <c r="E20" s="468"/>
      <c r="F20" s="468"/>
      <c r="G20" s="468"/>
      <c r="H20" s="468"/>
      <c r="I20" s="468"/>
      <c r="J20" s="481"/>
      <c r="K20" s="488"/>
      <c r="L20" s="493"/>
      <c r="M20" s="512"/>
      <c r="N20" s="522"/>
      <c r="O20" s="2"/>
    </row>
    <row r="21" spans="1:15" ht="18.75" customHeight="1">
      <c r="A21" s="432"/>
      <c r="B21" s="444"/>
      <c r="C21" s="458"/>
      <c r="D21" s="469"/>
      <c r="E21" s="469"/>
      <c r="F21" s="469"/>
      <c r="G21" s="469"/>
      <c r="H21" s="469"/>
      <c r="I21" s="469"/>
      <c r="J21" s="482"/>
      <c r="K21" s="488"/>
      <c r="L21" s="493"/>
      <c r="M21" s="512"/>
      <c r="N21" s="528"/>
      <c r="O21" s="2"/>
    </row>
    <row r="22" spans="1:15" ht="18.75" customHeight="1">
      <c r="A22" s="431"/>
      <c r="B22" s="443"/>
      <c r="C22" s="457"/>
      <c r="D22" s="468"/>
      <c r="E22" s="468"/>
      <c r="F22" s="468"/>
      <c r="G22" s="468"/>
      <c r="H22" s="468"/>
      <c r="I22" s="468"/>
      <c r="J22" s="481"/>
      <c r="K22" s="489"/>
      <c r="L22" s="494"/>
      <c r="M22" s="513"/>
      <c r="N22" s="522"/>
      <c r="O22" s="2"/>
    </row>
    <row r="23" spans="1:15" ht="30" customHeight="1">
      <c r="A23" s="431"/>
      <c r="B23" s="443"/>
      <c r="C23" s="457"/>
      <c r="D23" s="468"/>
      <c r="E23" s="468"/>
      <c r="F23" s="468"/>
      <c r="G23" s="468"/>
      <c r="H23" s="468"/>
      <c r="I23" s="468"/>
      <c r="J23" s="481"/>
      <c r="K23" s="490" t="s">
        <v>293</v>
      </c>
      <c r="L23" s="495" t="s">
        <v>296</v>
      </c>
      <c r="M23" s="514"/>
      <c r="N23" s="522" t="s">
        <v>106</v>
      </c>
      <c r="O23" s="2"/>
    </row>
    <row r="24" spans="1:15" ht="18.75" customHeight="1">
      <c r="A24" s="431"/>
      <c r="B24" s="443"/>
      <c r="C24" s="457"/>
      <c r="D24" s="468"/>
      <c r="E24" s="468"/>
      <c r="F24" s="468"/>
      <c r="G24" s="468"/>
      <c r="H24" s="468"/>
      <c r="I24" s="468"/>
      <c r="J24" s="481"/>
      <c r="K24" s="2"/>
      <c r="L24" s="496"/>
      <c r="M24" s="515"/>
      <c r="N24" s="521"/>
      <c r="O24" s="2"/>
    </row>
    <row r="25" spans="1:15" ht="18.75" customHeight="1">
      <c r="A25" s="431"/>
      <c r="B25" s="443"/>
      <c r="C25" s="457"/>
      <c r="D25" s="468"/>
      <c r="E25" s="468"/>
      <c r="F25" s="468"/>
      <c r="G25" s="468"/>
      <c r="H25" s="468"/>
      <c r="I25" s="468"/>
      <c r="J25" s="481"/>
      <c r="K25" s="2"/>
      <c r="L25" s="2"/>
      <c r="M25" s="516"/>
      <c r="N25" s="521"/>
      <c r="O25" s="2"/>
    </row>
    <row r="26" spans="1:15" ht="18.75" customHeight="1">
      <c r="A26" s="431"/>
      <c r="B26" s="443"/>
      <c r="C26" s="457"/>
      <c r="D26" s="468"/>
      <c r="E26" s="468"/>
      <c r="F26" s="468"/>
      <c r="G26" s="468"/>
      <c r="H26" s="468"/>
      <c r="I26" s="468"/>
      <c r="J26" s="481"/>
      <c r="K26" s="2"/>
      <c r="L26" s="2"/>
      <c r="M26" s="516"/>
      <c r="N26" s="529"/>
      <c r="O26" s="536"/>
    </row>
    <row r="27" spans="1:15" ht="18.75" customHeight="1">
      <c r="A27" s="431"/>
      <c r="B27" s="443"/>
      <c r="C27" s="457"/>
      <c r="D27" s="468"/>
      <c r="E27" s="468"/>
      <c r="F27" s="468"/>
      <c r="G27" s="468"/>
      <c r="H27" s="468"/>
      <c r="I27" s="468"/>
      <c r="J27" s="481"/>
      <c r="K27" s="490" t="s">
        <v>241</v>
      </c>
      <c r="L27" s="497"/>
      <c r="M27" s="517"/>
      <c r="N27" s="521"/>
      <c r="O27" s="2"/>
    </row>
    <row r="28" spans="1:15" ht="18.75" customHeight="1">
      <c r="A28" s="431"/>
      <c r="B28" s="443"/>
      <c r="C28" s="459"/>
      <c r="D28" s="470"/>
      <c r="E28" s="470"/>
      <c r="F28" s="470"/>
      <c r="G28" s="470"/>
      <c r="H28" s="470"/>
      <c r="I28" s="470"/>
      <c r="J28" s="483"/>
      <c r="K28" s="2"/>
      <c r="L28" s="498"/>
      <c r="M28" s="518"/>
      <c r="N28" s="521"/>
      <c r="O28" s="2"/>
    </row>
    <row r="29" spans="1:15" ht="18.75" customHeight="1">
      <c r="A29" s="431"/>
      <c r="B29" s="443"/>
      <c r="C29" s="443"/>
      <c r="D29" s="443"/>
      <c r="E29" s="443"/>
      <c r="F29" s="443"/>
      <c r="G29" s="443"/>
      <c r="H29" s="443"/>
      <c r="I29" s="443"/>
      <c r="J29" s="443"/>
      <c r="M29" s="508"/>
    </row>
    <row r="30" spans="1:15" ht="18.75" customHeight="1">
      <c r="A30" s="431"/>
      <c r="B30" s="443"/>
      <c r="C30" s="456" t="s">
        <v>68</v>
      </c>
      <c r="D30" s="467"/>
      <c r="E30" s="467"/>
      <c r="F30" s="467"/>
      <c r="G30" s="467"/>
      <c r="H30" s="467"/>
      <c r="I30" s="467"/>
      <c r="J30" s="480"/>
      <c r="K30" s="2"/>
      <c r="L30" s="2"/>
      <c r="M30" s="509" t="s">
        <v>72</v>
      </c>
      <c r="N30" s="521"/>
      <c r="O30" s="2"/>
    </row>
    <row r="31" spans="1:15" ht="18.75" customHeight="1">
      <c r="A31" s="431"/>
      <c r="B31" s="443"/>
      <c r="C31" s="457"/>
      <c r="D31" s="468"/>
      <c r="E31" s="468"/>
      <c r="F31" s="468"/>
      <c r="G31" s="468"/>
      <c r="H31" s="468"/>
      <c r="I31" s="468"/>
      <c r="J31" s="481"/>
      <c r="K31" s="2" t="s">
        <v>171</v>
      </c>
      <c r="L31" s="2"/>
      <c r="M31" s="510"/>
      <c r="N31" s="530"/>
      <c r="O31" s="535"/>
    </row>
    <row r="32" spans="1:15" ht="18.75" customHeight="1">
      <c r="A32" s="431"/>
      <c r="B32" s="443"/>
      <c r="C32" s="457"/>
      <c r="D32" s="468"/>
      <c r="E32" s="468"/>
      <c r="F32" s="468"/>
      <c r="G32" s="468"/>
      <c r="H32" s="468"/>
      <c r="I32" s="468"/>
      <c r="J32" s="481"/>
      <c r="K32" s="487" t="s">
        <v>294</v>
      </c>
      <c r="L32" s="492"/>
      <c r="M32" s="511"/>
      <c r="N32" s="530"/>
      <c r="O32" s="535"/>
    </row>
    <row r="33" spans="1:15" ht="18.75" customHeight="1">
      <c r="A33" s="431"/>
      <c r="B33" s="443"/>
      <c r="C33" s="457"/>
      <c r="D33" s="468"/>
      <c r="E33" s="468"/>
      <c r="F33" s="468"/>
      <c r="G33" s="468"/>
      <c r="H33" s="468"/>
      <c r="I33" s="468"/>
      <c r="J33" s="481"/>
      <c r="K33" s="488"/>
      <c r="L33" s="493"/>
      <c r="M33" s="512"/>
      <c r="N33" s="530"/>
      <c r="O33" s="535"/>
    </row>
    <row r="34" spans="1:15" ht="18.75" customHeight="1">
      <c r="A34" s="431"/>
      <c r="B34" s="443"/>
      <c r="C34" s="457"/>
      <c r="D34" s="468"/>
      <c r="E34" s="468"/>
      <c r="F34" s="468"/>
      <c r="G34" s="468"/>
      <c r="H34" s="468"/>
      <c r="I34" s="468"/>
      <c r="J34" s="481"/>
      <c r="K34" s="488"/>
      <c r="L34" s="493"/>
      <c r="M34" s="512"/>
      <c r="N34" s="530"/>
      <c r="O34" s="535"/>
    </row>
    <row r="35" spans="1:15" ht="18.75" customHeight="1">
      <c r="A35" s="431"/>
      <c r="B35" s="443"/>
      <c r="C35" s="457"/>
      <c r="D35" s="468"/>
      <c r="E35" s="468"/>
      <c r="F35" s="468"/>
      <c r="G35" s="468"/>
      <c r="H35" s="468"/>
      <c r="I35" s="468"/>
      <c r="J35" s="481"/>
      <c r="K35" s="488"/>
      <c r="L35" s="493"/>
      <c r="M35" s="512"/>
      <c r="N35" s="531"/>
      <c r="O35" s="537"/>
    </row>
    <row r="36" spans="1:15" ht="18.75" customHeight="1">
      <c r="A36" s="431"/>
      <c r="B36" s="443"/>
      <c r="C36" s="457"/>
      <c r="D36" s="468"/>
      <c r="E36" s="468"/>
      <c r="F36" s="468"/>
      <c r="G36" s="468"/>
      <c r="H36" s="468"/>
      <c r="I36" s="468"/>
      <c r="J36" s="481"/>
      <c r="K36" s="488"/>
      <c r="L36" s="493"/>
      <c r="M36" s="512"/>
      <c r="N36" s="521"/>
      <c r="O36" s="2"/>
    </row>
    <row r="37" spans="1:15" ht="18.75" customHeight="1">
      <c r="A37" s="431"/>
      <c r="B37" s="443"/>
      <c r="C37" s="457"/>
      <c r="D37" s="468"/>
      <c r="E37" s="468"/>
      <c r="F37" s="468"/>
      <c r="G37" s="468"/>
      <c r="H37" s="468"/>
      <c r="I37" s="468"/>
      <c r="J37" s="481"/>
      <c r="K37" s="488"/>
      <c r="L37" s="493"/>
      <c r="M37" s="512"/>
      <c r="N37" s="521"/>
      <c r="O37" s="2"/>
    </row>
    <row r="38" spans="1:15" ht="15.75" customHeight="1">
      <c r="A38" s="431"/>
      <c r="B38" s="443"/>
      <c r="C38" s="457"/>
      <c r="D38" s="468"/>
      <c r="E38" s="468"/>
      <c r="F38" s="468"/>
      <c r="G38" s="468"/>
      <c r="H38" s="468"/>
      <c r="I38" s="468"/>
      <c r="J38" s="481"/>
      <c r="K38" s="489"/>
      <c r="L38" s="494"/>
      <c r="M38" s="513"/>
      <c r="N38" s="521"/>
      <c r="O38" s="2"/>
    </row>
    <row r="39" spans="1:15" ht="18.75" customHeight="1">
      <c r="A39" s="431"/>
      <c r="B39" s="443"/>
      <c r="C39" s="457"/>
      <c r="D39" s="468"/>
      <c r="E39" s="468"/>
      <c r="F39" s="468"/>
      <c r="G39" s="468"/>
      <c r="H39" s="468"/>
      <c r="I39" s="468"/>
      <c r="J39" s="481"/>
      <c r="K39" s="490" t="s">
        <v>293</v>
      </c>
      <c r="L39" s="495" t="s">
        <v>44</v>
      </c>
      <c r="M39" s="514"/>
      <c r="N39" s="521"/>
      <c r="O39" s="2"/>
    </row>
    <row r="40" spans="1:15" ht="18.75" customHeight="1">
      <c r="A40" s="431"/>
      <c r="B40" s="443"/>
      <c r="C40" s="457"/>
      <c r="D40" s="468"/>
      <c r="E40" s="468"/>
      <c r="F40" s="468"/>
      <c r="G40" s="468"/>
      <c r="H40" s="468"/>
      <c r="I40" s="468"/>
      <c r="J40" s="481"/>
      <c r="K40" s="2"/>
      <c r="L40" s="496"/>
      <c r="M40" s="515"/>
      <c r="N40" s="521"/>
      <c r="O40" s="2"/>
    </row>
    <row r="41" spans="1:15" ht="18.75" customHeight="1">
      <c r="A41" s="431"/>
      <c r="B41" s="443"/>
      <c r="C41" s="457"/>
      <c r="D41" s="468"/>
      <c r="E41" s="468"/>
      <c r="F41" s="468"/>
      <c r="G41" s="468"/>
      <c r="H41" s="468"/>
      <c r="I41" s="468"/>
      <c r="J41" s="481"/>
      <c r="K41" s="2"/>
      <c r="L41" s="2"/>
      <c r="M41" s="516"/>
      <c r="N41" s="521"/>
      <c r="O41" s="2"/>
    </row>
    <row r="42" spans="1:15" ht="18.75" customHeight="1">
      <c r="A42" s="431"/>
      <c r="B42" s="443"/>
      <c r="C42" s="457"/>
      <c r="D42" s="468"/>
      <c r="E42" s="468"/>
      <c r="F42" s="468"/>
      <c r="G42" s="468"/>
      <c r="H42" s="468"/>
      <c r="I42" s="468"/>
      <c r="J42" s="481"/>
      <c r="K42" s="2"/>
      <c r="L42" s="2"/>
      <c r="M42" s="516"/>
      <c r="N42" s="532"/>
      <c r="O42" s="55"/>
    </row>
    <row r="43" spans="1:15" ht="18.75" customHeight="1">
      <c r="A43" s="431"/>
      <c r="B43" s="443"/>
      <c r="C43" s="457"/>
      <c r="D43" s="468"/>
      <c r="E43" s="468"/>
      <c r="F43" s="468"/>
      <c r="G43" s="468"/>
      <c r="H43" s="468"/>
      <c r="I43" s="468"/>
      <c r="J43" s="481"/>
      <c r="K43" s="490" t="s">
        <v>241</v>
      </c>
      <c r="L43" s="499" t="s">
        <v>297</v>
      </c>
      <c r="M43" s="519"/>
      <c r="N43" s="521"/>
      <c r="O43" s="2"/>
    </row>
    <row r="44" spans="1:15" ht="18.75" customHeight="1">
      <c r="A44" s="431"/>
      <c r="B44" s="443"/>
      <c r="C44" s="459"/>
      <c r="D44" s="470"/>
      <c r="E44" s="470"/>
      <c r="F44" s="470"/>
      <c r="G44" s="470"/>
      <c r="H44" s="470"/>
      <c r="I44" s="470"/>
      <c r="J44" s="483"/>
      <c r="K44" s="2"/>
      <c r="L44" s="496"/>
      <c r="M44" s="515"/>
    </row>
    <row r="45" spans="1:15">
      <c r="A45" s="433"/>
      <c r="B45" s="445"/>
      <c r="C45" s="445"/>
      <c r="D45" s="445"/>
      <c r="E45" s="445"/>
      <c r="F45" s="445"/>
      <c r="G45" s="445"/>
      <c r="H45" s="445"/>
      <c r="I45" s="445"/>
      <c r="J45" s="445"/>
      <c r="K45" s="445"/>
      <c r="L45" s="445"/>
      <c r="M45" s="520"/>
    </row>
    <row r="46" spans="1:15" ht="19.5" customHeight="1"/>
  </sheetData>
  <mergeCells count="18">
    <mergeCell ref="J3:K3"/>
    <mergeCell ref="L3:M3"/>
    <mergeCell ref="B4:E4"/>
    <mergeCell ref="D8:M8"/>
    <mergeCell ref="C10:D10"/>
    <mergeCell ref="E10:M10"/>
    <mergeCell ref="E11:M11"/>
    <mergeCell ref="D1:K2"/>
    <mergeCell ref="A6:A8"/>
    <mergeCell ref="L23:M24"/>
    <mergeCell ref="L27:M28"/>
    <mergeCell ref="L39:M40"/>
    <mergeCell ref="L43:M44"/>
    <mergeCell ref="A12:A45"/>
    <mergeCell ref="C14:J28"/>
    <mergeCell ref="K16:M22"/>
    <mergeCell ref="C30:J44"/>
    <mergeCell ref="K32:M38"/>
  </mergeCells>
  <phoneticPr fontId="52" type="Hiragana"/>
  <pageMargins left="0.7" right="0.7" top="0.75" bottom="0.75" header="0.3" footer="0.3"/>
  <pageSetup paperSize="9" scale="54" fitToWidth="0" fitToHeight="1" orientation="landscape"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実績かがみ</vt:lpstr>
      <vt:lpstr>様式１</vt:lpstr>
      <vt:lpstr>様式２</vt:lpstr>
      <vt:lpstr>様式３</vt:lpstr>
      <vt:lpstr>個人支払調書</vt:lpstr>
      <vt:lpstr>活動日誌</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140010000</dc:creator>
  <cp:lastModifiedBy>真﨑　航大</cp:lastModifiedBy>
  <cp:lastPrinted>2022-01-21T05:00:20Z</cp:lastPrinted>
  <dcterms:created xsi:type="dcterms:W3CDTF">2021-01-19T05:10:54Z</dcterms:created>
  <dcterms:modified xsi:type="dcterms:W3CDTF">2025-01-14T01:40:33Z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2025-01-14T01:40:33Z</vt:filetime>
  </property>
</Properties>
</file>